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090" tabRatio="717" activeTab="0"/>
  </bookViews>
  <sheets>
    <sheet name="Minősítés" sheetId="1" r:id="rId1"/>
    <sheet name="Túravezetők" sheetId="2" r:id="rId2"/>
  </sheets>
  <definedNames/>
  <calcPr fullCalcOnLoad="1"/>
</workbook>
</file>

<file path=xl/sharedStrings.xml><?xml version="1.0" encoding="utf-8"?>
<sst xmlns="http://schemas.openxmlformats.org/spreadsheetml/2006/main" count="760" uniqueCount="451">
  <si>
    <t>MTSZ pont</t>
  </si>
  <si>
    <t>Borsos</t>
  </si>
  <si>
    <t>1</t>
  </si>
  <si>
    <t>141</t>
  </si>
  <si>
    <t>21</t>
  </si>
  <si>
    <t>31</t>
  </si>
  <si>
    <t>Távszorzó</t>
  </si>
  <si>
    <t xml:space="preserve">Szint szorzó </t>
  </si>
  <si>
    <t>Telj.túra, vagy havas szorzó</t>
  </si>
  <si>
    <t>Alapérték</t>
  </si>
  <si>
    <t>Összérték</t>
  </si>
  <si>
    <t>Táv [km]</t>
  </si>
  <si>
    <t>Szint [m]</t>
  </si>
  <si>
    <t>Idő [óra]</t>
  </si>
  <si>
    <t>Nehézség szorzó</t>
  </si>
  <si>
    <t>Többnapos túra</t>
  </si>
  <si>
    <t>Egyéb + pont (sátor, 5 pont/óra)</t>
  </si>
  <si>
    <t>Jelleg (min. szerinti kódszám)</t>
  </si>
  <si>
    <t>Túravezető</t>
  </si>
  <si>
    <t>Bolobás Zsuzsa</t>
  </si>
  <si>
    <t>Borsos Gábor</t>
  </si>
  <si>
    <t>Almásy Valéria</t>
  </si>
  <si>
    <t>Résztvevő tag</t>
  </si>
  <si>
    <t>Összes résztvevő</t>
  </si>
  <si>
    <t>Túrajelentés száma</t>
  </si>
  <si>
    <t>Dátum</t>
  </si>
  <si>
    <t>Túranap</t>
  </si>
  <si>
    <t>ÖSSZESEN</t>
  </si>
  <si>
    <t>Összesen</t>
  </si>
  <si>
    <t>jan.1.</t>
  </si>
  <si>
    <r>
      <t xml:space="preserve">Az útvonal vázlatos leírása                                                                                                                   </t>
    </r>
    <r>
      <rPr>
        <i/>
        <sz val="10"/>
        <rFont val="Arial"/>
        <family val="2"/>
      </rPr>
      <t>(a részletes leírásnak a túrajelentésen kell lennie, itt csak az azonosíthatóság fontos)</t>
    </r>
  </si>
  <si>
    <t>Benedekné dr.Bodnár Katalin</t>
  </si>
  <si>
    <t xml:space="preserve">Borsos Zoltán </t>
  </si>
  <si>
    <t>Borsosné Márton Ibolya</t>
  </si>
  <si>
    <t>Buzás Jánosné</t>
  </si>
  <si>
    <t xml:space="preserve">Buzás Zsuzsa </t>
  </si>
  <si>
    <t>Faragó Anna</t>
  </si>
  <si>
    <t>Faragó Sándor</t>
  </si>
  <si>
    <t>Faragó Sándorné</t>
  </si>
  <si>
    <t xml:space="preserve">Faragóné Martos Andrea </t>
  </si>
  <si>
    <t>Farkas László dr.</t>
  </si>
  <si>
    <t>Ferenczy Krisztián</t>
  </si>
  <si>
    <t xml:space="preserve">Horváth János </t>
  </si>
  <si>
    <t>Holpár Péter</t>
  </si>
  <si>
    <t>Iszlai Ágnes</t>
  </si>
  <si>
    <t>Jankus József</t>
  </si>
  <si>
    <t>Kemény András</t>
  </si>
  <si>
    <t>Kerekes Zsolt</t>
  </si>
  <si>
    <t>Keszte Zsuzsa ( Istvánné )</t>
  </si>
  <si>
    <t>Koszovácz Erzsébet</t>
  </si>
  <si>
    <t>Kuris Oszkár</t>
  </si>
  <si>
    <t xml:space="preserve">Kőszegi István </t>
  </si>
  <si>
    <t>Marsovszky Miklós</t>
  </si>
  <si>
    <t xml:space="preserve">Marsovszky Miklósné </t>
  </si>
  <si>
    <t xml:space="preserve">Mátéka László </t>
  </si>
  <si>
    <t>Merkl Balázs</t>
  </si>
  <si>
    <t xml:space="preserve">Merkl Gáborné Babi </t>
  </si>
  <si>
    <t>Merkl Tamás</t>
  </si>
  <si>
    <t>Mihályi Márta</t>
  </si>
  <si>
    <t>Nyársik György</t>
  </si>
  <si>
    <t>Oldal Krisztina dr.</t>
  </si>
  <si>
    <t>Ódor Ístván</t>
  </si>
  <si>
    <t xml:space="preserve">Pathy Nagy László </t>
  </si>
  <si>
    <t>Pathy Nagy Lászlóné Mara</t>
  </si>
  <si>
    <t>Pádár Éva</t>
  </si>
  <si>
    <t>Perepatics Mária</t>
  </si>
  <si>
    <t>Rappai Szabolcs</t>
  </si>
  <si>
    <t xml:space="preserve">Rozsnyai Kinga </t>
  </si>
  <si>
    <t xml:space="preserve">Szenttornyai Mária </t>
  </si>
  <si>
    <t>Takács Sándor</t>
  </si>
  <si>
    <t>Tolmár Gábor</t>
  </si>
  <si>
    <t>Tompa Mihály</t>
  </si>
  <si>
    <t>Telek Tünde</t>
  </si>
  <si>
    <t>Tóth Nikolett</t>
  </si>
  <si>
    <t>Tömpe Lászlóné Éva</t>
  </si>
  <si>
    <t xml:space="preserve">Vári Lászlóné Katalin  </t>
  </si>
  <si>
    <t xml:space="preserve">Vass László </t>
  </si>
  <si>
    <t xml:space="preserve">Vass Lászlóné Katalin </t>
  </si>
  <si>
    <t>Viniczai Kristóf</t>
  </si>
  <si>
    <t>Szádeczky Kardoss Tamás</t>
  </si>
  <si>
    <t>Budai-h.:BUÉK 20 (telj. túra) Hűvösvölgy - Nyéki-h. - Vadaskreti-h. - Újlaki-h. - Hármashatár-h. - Látó-h. - Ferenc-h. - Nagy-Hárs-h. - Hűvösvölgy</t>
  </si>
  <si>
    <t>Pesti síkság:(gyalogtúra) Pozsonyi u. - Glóriett erdő - Halmy dűlő - Újpéteri-telep - Péterhalmi-erdő - Szálfa u. - Halmy dűlő - Glóriett erdő - Garay u. - Üllői út - Pozsony u</t>
  </si>
  <si>
    <t>Név</t>
  </si>
  <si>
    <t>Hely</t>
  </si>
  <si>
    <t>Pont</t>
  </si>
  <si>
    <t>Létszám</t>
  </si>
  <si>
    <t>Pont x Létszám</t>
  </si>
  <si>
    <t>Gerecse</t>
  </si>
  <si>
    <t>Pilis-h.</t>
  </si>
  <si>
    <t>Budai-h.</t>
  </si>
  <si>
    <t>Kőszegi-h.</t>
  </si>
  <si>
    <t>Alacsony-Tátra</t>
  </si>
  <si>
    <t>Pesti síkság</t>
  </si>
  <si>
    <t>20</t>
  </si>
  <si>
    <t>51</t>
  </si>
  <si>
    <t>Horváth János</t>
  </si>
  <si>
    <t>55</t>
  </si>
  <si>
    <t>Börzsöny</t>
  </si>
  <si>
    <t>34</t>
  </si>
  <si>
    <t>Gödöllői-d.</t>
  </si>
  <si>
    <t>Börzsöny-h.</t>
  </si>
  <si>
    <t>92</t>
  </si>
  <si>
    <t>65</t>
  </si>
  <si>
    <t>73</t>
  </si>
  <si>
    <t>45</t>
  </si>
  <si>
    <t>43</t>
  </si>
  <si>
    <t>57,5</t>
  </si>
  <si>
    <t>33</t>
  </si>
  <si>
    <t>Mátéka László</t>
  </si>
  <si>
    <t>Merkl Gáborné</t>
  </si>
  <si>
    <t>Ódor István</t>
  </si>
  <si>
    <t>Cserhát</t>
  </si>
  <si>
    <t>26</t>
  </si>
  <si>
    <t>Vértes</t>
  </si>
  <si>
    <t>30</t>
  </si>
  <si>
    <t>Vass László</t>
  </si>
  <si>
    <t>86</t>
  </si>
  <si>
    <t>Budai-h.:(gyalogtúra) Hűvösvölgy - Kis-Hárs-h. - Nagy-Hárs-h. - Szépjuhászné - Tündérszikla - Tündér-h. - Disznófő-f. - Anna-rét - Normafa</t>
  </si>
  <si>
    <t>Horváth</t>
  </si>
  <si>
    <t>32</t>
  </si>
  <si>
    <t>Kemény</t>
  </si>
  <si>
    <t xml:space="preserve">Gödöllői: (kerékpár) Rákoscsaba - Maglód - Gyömrő - Majorsági-dűlők - Merzse-mocsár - Gyolcs-rét - Rákoskert                                                                                  </t>
  </si>
  <si>
    <t>47</t>
  </si>
  <si>
    <t>Gödöllői:(gyalogtúra) Bag vá. - Ménescsapás - Erzsébet-pihenő - Kőkereszt - Király-út - József főherceg arborétum - Gödöllő-állami telepek v.m.</t>
  </si>
  <si>
    <t xml:space="preserve">Gödöllői: (kerékpár) Rákoscsaba - Ecser - Maglód - Mende -  Sűlysáp - Tápiószecső - Tóalmás - Zsámbok - Dány - Isaszeg - Pécel - Rákoscsaba                                                                        </t>
  </si>
  <si>
    <t>37</t>
  </si>
  <si>
    <t>Börzsöny:(gyalogtúra) Királyrét - Spartacus th. - Foltán kereszt - Csóványos - Nagy-Hideg-h. - Királyrét</t>
  </si>
  <si>
    <t>48</t>
  </si>
  <si>
    <t>Almásy</t>
  </si>
  <si>
    <t>Budai-h.:(gyalogtúra) Zugliget - Szilassy út - Tündér-szikla - Tündér-h. - Kőfejtő - Jánoshegyi út - Szépjuhászné</t>
  </si>
  <si>
    <t>Dél-Budapest: Soroksári Botanikuskert,  Soroksár,Molnársziget,  Pesterzsébet,városközpont,  Kispest,Wekerle-telep</t>
  </si>
  <si>
    <t>Börzsöny:(gyalogtúra) Kisinóc - Bükkös - Érsek-tisztás - Nagy-Sas-h. - Nagy-rét - Kopasz-h. - Márianosztra - Csák-h.(kőfejtő) - Márianosztra</t>
  </si>
  <si>
    <t>29</t>
  </si>
  <si>
    <t xml:space="preserve">Észak-Mezőföld: Csavargás a megyeszélen (telj. túra) Százhalombatta v.á. - Városi sportcsarnok - halomsírok - Simonpuszta - megyeszéle - lovarda - kiserdő - gát - Százhalombatta </t>
  </si>
  <si>
    <t>É.-Mezőföld</t>
  </si>
  <si>
    <t>63,5</t>
  </si>
  <si>
    <t>Börzsöny:(gyalogtúra) Diósjenő - Bárány-bérc alja - Foltán-kereszt - Csóványos - Pogányvár - Alsó-Hinta-völgy - Cigányvár - Gál-rét - Dugóhúzó - Diósjenő</t>
  </si>
  <si>
    <t>46</t>
  </si>
  <si>
    <t>Pilis:(gyalogtúra) Pilisborosjenői téglagyár - Solymári völgy - Oszoly, mászóiskola - Csobánka - Hosszú hegy - Szántói nyereg - Pilisszentkereszt - Szurdok - Csobánkai ny. - Kis Kevélyi kőbánya - Solymári völgy - Pilisborosjenői téglagyár</t>
  </si>
  <si>
    <t>Mátéka</t>
  </si>
  <si>
    <t>Visegrádi:(sítúra) Dobogókő - Pilisszentkereszt,  többszöri lecsúszás</t>
  </si>
  <si>
    <t>72</t>
  </si>
  <si>
    <t>Visegrádi-h.</t>
  </si>
  <si>
    <t>Budai:(gyalogtúra) Nagykovácsi - Nagyszénás - Kutya-hegy - Cseresznyés-völgy - Zsíros-h. - Vasvári-erdő - Anna-vh. - Fekete-h. - Vöröspocsolyás-hát - Kecske-h. - Remeteszőlős - Nagykovácsi-út</t>
  </si>
  <si>
    <t>Jankus Józsefné</t>
  </si>
  <si>
    <t>Gödöllői:Margita 40 (telj.túra) Gödöllő - Pap Miska-kút - Babat-puszta - Margita - Domony-völgy - Juharos - Egyetemi-erdő - Gödöllő</t>
  </si>
  <si>
    <t>77,5</t>
  </si>
  <si>
    <t>Börzsöny:(gyalogtúra) Nagymaros - Templom-v. - Dobozi-orom - Borostyánkői-pihenő - Bodzás-v. - Ernő-f. - Remetekereszt-bérc - Hegyes-tető - Kövesmező - Nagymaros</t>
  </si>
  <si>
    <t>Ódor</t>
  </si>
  <si>
    <t>febr.19-20.</t>
  </si>
  <si>
    <t>Zalai dombs.:(vízi) Hévíz - Hévízi-patak -  Fenékpuszta</t>
  </si>
  <si>
    <t>Zalai-d.</t>
  </si>
  <si>
    <t>24</t>
  </si>
  <si>
    <t>FaragóSné</t>
  </si>
  <si>
    <t>68</t>
  </si>
  <si>
    <t>Mátra: (sítúra) Kékestető - Mátraháza</t>
  </si>
  <si>
    <t>Mátra</t>
  </si>
  <si>
    <t>28</t>
  </si>
  <si>
    <t>fe.28-má.4</t>
  </si>
  <si>
    <t>Tátra:(sítúra) Zdiar - Strednica - Bachledova dolina -  Litmanova</t>
  </si>
  <si>
    <t>Tátra</t>
  </si>
  <si>
    <t>175</t>
  </si>
  <si>
    <t>Pilis:(gyalogtúra) Almásy Vali emléktúra  Leányfalu - Rekettyés-tó - Zerge-f. - Álló-rét - Vörös-kő - Hétvályús-f. - Vörös Meteor-f. - Leányfalu</t>
  </si>
  <si>
    <t>Faragó S.</t>
  </si>
  <si>
    <t>Pilis</t>
  </si>
  <si>
    <t>Budai:Normafa 20 (telj. túra) Normafa - János-h. - Szépjuhászné - Csacsi-rét - Piktortégla-üregek - Irhás-á. - Normafa</t>
  </si>
  <si>
    <t>44</t>
  </si>
  <si>
    <t>Budai:Zöld 20 (telj. túra) Normafa - Tündér-sz. - Ferenc-halom - Árpád-kilátó - Virágos-ny. - Solymár</t>
  </si>
  <si>
    <t>Budai:Budai Trapp (telj. túra) Piliscsaba - Nagy-Szénás - Vörös-pocsolyás-hát - Fekete-fej - Hárs-hegyi-körút - Hűvösvölgy - Virágos-ny. - Óbuda SE pihenőháza</t>
  </si>
  <si>
    <t>Budai:Bia 25 (telj. túra) Biatorbágy - Viadukt - Kő-orr - Dobogó-hegy - Sóskút - Nyakas-kő - Szily-kápolna - Lőtér - Biatorbágy</t>
  </si>
  <si>
    <t>51,5</t>
  </si>
  <si>
    <t>Budai:(gyalogtúra) Nagykovácsi - Nagyszénás - Kutya-hegy - Nagykovácsi</t>
  </si>
  <si>
    <t>Rappai</t>
  </si>
  <si>
    <t xml:space="preserve">Pilis:(gyalogtúra)+(barlang) Békásmegyer - Ezüst-Kevély - Szabó József-barlang - Nagy-Kevély - Pilisborosjenő - Üröm - Csillaghegy </t>
  </si>
  <si>
    <t>Cserhát:Dunamenti 35 (telj.túra) Vác - Sejcei út - Naszály - Török-rét - Katalinpuszta - Naszály - Sejcei út - Vác</t>
  </si>
  <si>
    <t>74</t>
  </si>
  <si>
    <t>má.18-20.</t>
  </si>
  <si>
    <t>Mátra:(gyalogtúra) Parádfürdő - Ilona-völgy - Disznókői-vh. - Parádfürdő / Galyatető - Galyavár - Vörös-kő - Mátraszentlászló - Piszkés-tető - Galyatető / Mátra Füred - Lajosháza - Kecske-bérc - Sás-tó - Muzsla-tető - Mátra Füred</t>
  </si>
  <si>
    <t>Mátra-h.</t>
  </si>
  <si>
    <t>87</t>
  </si>
  <si>
    <t>má.18-27.</t>
  </si>
  <si>
    <t>Francia Alpok:(sítúra) Les deux Alpes</t>
  </si>
  <si>
    <t>Francia Alpok</t>
  </si>
  <si>
    <t>223</t>
  </si>
  <si>
    <t>Budai:Tojás 40 (telj. túra) Városmajor - Martinovics-h. - Széchenyi-emlékfal - Disznófő-forrás - Hárs-hegyi kemping - Árpád-kilátó - Gukler-szikla - Solymár - Zsíros-h. - Anna-vh. - Telki</t>
  </si>
  <si>
    <t>Gödöllői: (kerékpár) Rákoscsaba - Pécel - Isaszeg - Gödöllő - Szada - Mogyoród - Fót - Csomád - Veresegyház - Szada - Gödöllő - Nagytarcsa - Rákoscsaba</t>
  </si>
  <si>
    <t>Budai:Gyermekvasút 20 (telj. túra) Széchenyi-h. - Normafa - Tündér-h. -Szépjuhászné - Makkosmária - János-h. - Szépjuhászné - Hűvösvölgy,Gyermekvasút vá.</t>
  </si>
  <si>
    <t>39</t>
  </si>
  <si>
    <t>Budai:A város peremén (telj. túra) Solymár - Rózsika-f. - Virágos-ny. - Újlaki-h. - Hűvösvölgy - Nagy-Hárs-h. - Szépjuhászné - Meteor-szurdok - Csiki-hegyek - Budaörs</t>
  </si>
  <si>
    <t>53,5</t>
  </si>
  <si>
    <t>Gödöllői:Lemaradás 25 (telj. túra) Gödöllő - Bolmoka - Isaszeg - Szobor-h. - Honvéd-sírok - Bajtemetés - Pécel</t>
  </si>
  <si>
    <t>49,5</t>
  </si>
  <si>
    <t>febr.12-19.</t>
  </si>
  <si>
    <t>Börzsöny:(gyalogtúra) Kemence - Börzsönyi főalappont - Godóvár - Pléska-bérc - Erdészeti út - Tamásvár-bérc - Esztergályos - Dosnya-ny. - Vilati Panzió - Kemence</t>
  </si>
  <si>
    <t>42,5</t>
  </si>
  <si>
    <t>áp30-máj1</t>
  </si>
  <si>
    <t>Gömör-Tornai karszt:(gyalogtúra,barlang) Szádelői-völgy tanösvény körtúra, Krasznahorka vára, Bettér:Andrássy-kastély, Gombaszög: Szalmacsepkő-barlang, Szilice: jégbarlang, Fülek: vár, Torna: vár</t>
  </si>
  <si>
    <t>Pilis:(gyalogtúra) Külső Bécsi út - Kövesbérc - Majdán-nyereg - Csúcs-h. - Oszolycsúcs - Csobánka</t>
  </si>
  <si>
    <t>Radnóti Valéria</t>
  </si>
  <si>
    <t>Stipán Antalné</t>
  </si>
  <si>
    <t>Szabó Árpád</t>
  </si>
  <si>
    <t>24,5</t>
  </si>
  <si>
    <t>Tornai karszt</t>
  </si>
  <si>
    <t>54</t>
  </si>
  <si>
    <t>Börzsöny,Cserhát:Fel a Naszályra (telj. túra) Verőce vá. - Fenyves-h. - Katalinpuszta - Gyadai-rét - Török-rét - Kopasz tető - Násznép bg. - Naszály - Sárkánygödrök - Agyagbánya - Vác</t>
  </si>
  <si>
    <t xml:space="preserve"> </t>
  </si>
  <si>
    <t xml:space="preserve">                                                                                       völgyi le - normál</t>
  </si>
  <si>
    <t>Magas Tátra:( mag.h.)Tátraszéplak - Sziléziai-ház =   völgyi fel - normál</t>
  </si>
  <si>
    <t xml:space="preserve">                                                                                      völgyi le - extrém</t>
  </si>
  <si>
    <t xml:space="preserve">                                                                                     völgyi fel - extrém</t>
  </si>
  <si>
    <t xml:space="preserve">                                                                            gyephavas fel - extrém </t>
  </si>
  <si>
    <t xml:space="preserve">                                                                              gyephavas le - extrém</t>
  </si>
  <si>
    <t xml:space="preserve">                                                                                      szikla fel - normál</t>
  </si>
  <si>
    <t xml:space="preserve">                                                                                       szikla le - normál</t>
  </si>
  <si>
    <t xml:space="preserve">                                                                                       szikla le - extrém</t>
  </si>
  <si>
    <t xml:space="preserve">                                                                                     szikla fel - extrém</t>
  </si>
  <si>
    <t>Visegrádi:(gyalogtúra) Pilisszentlászló - Varga-lósz - Prédikálószék - Vadálló kövek - Malom-patak-v. - Dömös</t>
  </si>
  <si>
    <t>20,5</t>
  </si>
  <si>
    <t>Budai:(gyalogtúra) Nagykovácsi - Nagy-Szénás - Kutya-h. - Nagykovácsi - Széltörés-erdő - Anna-vh. - Nagy-Kopasz - Fekete-hegyek - Vörös-pocsolyás-hát - Nagykovácsi</t>
  </si>
  <si>
    <t>41</t>
  </si>
  <si>
    <t>Merklné</t>
  </si>
  <si>
    <t>Gödöllői:Margita 20 (telj. túra) Gödöllő  Máribesnyő - Pap-Miska-kút - Babatpuszta - Antal-hegy - Gödöllő</t>
  </si>
  <si>
    <t>41,5</t>
  </si>
  <si>
    <t>Magas Tátra</t>
  </si>
  <si>
    <t>524</t>
  </si>
  <si>
    <t>Budai:Téli teljesítménytúra (telj. túra) Szépjuhászné - Vadaspark - Fekete-hegyek - Anna vadászház - Bükk-völgy - Kutya-hegy - Zsíros-hegy - Solymár</t>
  </si>
  <si>
    <t>Mátra:Téli Mátra (telj.túra) Mátrafüred - Lajosháza - Vörösmarti-th. - Kőris-mocsár - Kékestető - Kalló-völgy - Mátrafüred</t>
  </si>
  <si>
    <t>Kőszegi</t>
  </si>
  <si>
    <t>Kőszegi István</t>
  </si>
  <si>
    <t>59,5</t>
  </si>
  <si>
    <t>má.11-14.</t>
  </si>
  <si>
    <t>Karancs-Medves</t>
  </si>
  <si>
    <t>170</t>
  </si>
  <si>
    <t xml:space="preserve">Karancs-Medves:(gyalogtúra) </t>
  </si>
  <si>
    <t>Gödöllői:Isaszegi csata emléktúra (telj. túra) Pécel - Pap-h. - Bajtemetés - Hársas - Honvédsírok - Szobor-h. - Isaszeg</t>
  </si>
  <si>
    <t>Gerecse:Gerecse 50 (telj. túra) Tatabánya - János-f. - Baji vh. - Tardos - Pusztamarót - Héreg - Bányahegy - Koldusszállás - Kisréti vh. - Autópálya híd - Turul - Tatabánya</t>
  </si>
  <si>
    <t>Gerecse-h.</t>
  </si>
  <si>
    <t>99</t>
  </si>
  <si>
    <t>Gödöllői:Galga 25 (telj. túra) Galgahévíz - Tura - Galga part - Hévízgyörk - Bika-tó - Szent András-domb - Galgahévíz</t>
  </si>
  <si>
    <t>43,5</t>
  </si>
  <si>
    <t>Budai:(sziklamászás) Csabai torony. Biztosított sziklamászás a torony útjain</t>
  </si>
  <si>
    <t>Szabó Lászlóné</t>
  </si>
  <si>
    <t>Tihanyi-fsz.:Tihanyi Gejzírit 20 (telj. túra) Aszófő - Apáti-templomrom - Nyerges-h. - Rátai-csáva - Óvár - Barátlakások - Víszhang-domb - Átjáró-b. - Gejzír-mező - Csúcs-h. - Aszófő</t>
  </si>
  <si>
    <t>Tihanyi-félsziget</t>
  </si>
  <si>
    <t xml:space="preserve">Pilis:Pilis35 (telj. túra) Csillaghegy - Kevély-nyereg - Csobánka - Pilisszentkereszt - Tölgyikrek - Lajosforrás - Janda Vilmos kh. - Pomáz </t>
  </si>
  <si>
    <t>78</t>
  </si>
  <si>
    <t>Budai:Hidzsra (telj. túra) Budai Vár - Martinovics-h. - Farkas-v. - Csacsi-rét - Libegő - Balog Ádám szikla - Ferenc-h. - Gül Baba türbe</t>
  </si>
  <si>
    <t>44,5</t>
  </si>
  <si>
    <t>Visegrádi:Prédikáló 30 (telj. túra) Szentgyörgypuszta - Nagyvillám - Pap-rét - Pilisszentlászló - Sikáros - Király-kút - Prédikálószék - Dömös</t>
  </si>
  <si>
    <t>69</t>
  </si>
  <si>
    <t>máj.20-22.</t>
  </si>
  <si>
    <t>Gemenc:(gyalogtúra,vízi) Gemenc - Dunafürdő - jelzetlen út - Malomtelelő - Decs , Bajai holtág, Baja, Szekszárd</t>
  </si>
  <si>
    <t>Marsovszky</t>
  </si>
  <si>
    <t>Balás Mariann</t>
  </si>
  <si>
    <t>Balás Bence</t>
  </si>
  <si>
    <t>Marsovszky Miklósné</t>
  </si>
  <si>
    <t>Gemenc</t>
  </si>
  <si>
    <t>53</t>
  </si>
  <si>
    <t>Gödöllői:Hévízgyörk (telj. túra) Hévízgyörk - Öreg templom - Nagy-völgy - Farkalyuk - Bika-tó - Hévízgyörk</t>
  </si>
  <si>
    <t>Göcsej</t>
  </si>
  <si>
    <t>máj.27-30.</t>
  </si>
  <si>
    <t xml:space="preserve">Soproni-h.,Rax-Schneeberg:(gyalogtúra,magashegy) Sopron:Hubertus kilátó, Fertőrákos:Páneurópai Piknik, Balf:Gloriet…,Griesenleiterhof - Taubenbrünnl - …. </t>
  </si>
  <si>
    <t xml:space="preserve">                                                                                                   völgyi fel</t>
  </si>
  <si>
    <t xml:space="preserve">                                                                                                     völgyi le</t>
  </si>
  <si>
    <t xml:space="preserve">                                                                                           gyephavas fel</t>
  </si>
  <si>
    <t xml:space="preserve">                                                                                            gyephavas le</t>
  </si>
  <si>
    <t xml:space="preserve">                                                                                                    szikla fel</t>
  </si>
  <si>
    <t>Rax-Schneeberg</t>
  </si>
  <si>
    <t>244</t>
  </si>
  <si>
    <t>Pilis:Kinizsi 40 (telj. túra) Csillaghegy - Kevély-ny. - Hosszú-h. - Kesztölc - Dorog</t>
  </si>
  <si>
    <t>79</t>
  </si>
  <si>
    <t>Dunakanyar:(kerékpár) Szob - Zebegény - Nagymaros - Kismaros - Verőce - Vác - Sződliget - Göd - Dunakeszi - Budapest</t>
  </si>
  <si>
    <t>Dunakanyar</t>
  </si>
  <si>
    <t>37,5</t>
  </si>
  <si>
    <t>jún.4-5.</t>
  </si>
  <si>
    <t>Zalai dombs.:(kerékpár) Rádiháza - Gutorfölde - Ortaháza - Lipseszentadorján - Bázakerettye - Borsfa - Valkonya - Becsehely - Molnári - Nagykanizsa</t>
  </si>
  <si>
    <t>Pásztor András</t>
  </si>
  <si>
    <t>Gödöllői:(gyalogtúra) Isaszeg - Szobor-h. - Katonasírok - Bajtemetés - Milleniumi-park - Ráday kastély - Bartus-h. - Rákoskert</t>
  </si>
  <si>
    <t>jún.10-12.</t>
  </si>
  <si>
    <t>Bakony:(gyalogtúra) Gézaháza - Ördög-árok - Csesznek - Hódosér - Cuha völgy</t>
  </si>
  <si>
    <t>Német Sándor</t>
  </si>
  <si>
    <t>Bakony</t>
  </si>
  <si>
    <t>49</t>
  </si>
  <si>
    <t>jún.15-16.</t>
  </si>
  <si>
    <t xml:space="preserve">Mátra:(gyalogtúra) Gyöngyös - Cseplye-tető - Szt. Anna-tó - M.füred - Rákóczi-f. - Hanák-kilátó - Kecske-bérc - Kékestető  Parádsasvár - Parádfürdő - Csevice - Disznó-kő - Sas-kő - Kékestető </t>
  </si>
  <si>
    <t>114</t>
  </si>
  <si>
    <t>jún.17-18.</t>
  </si>
  <si>
    <t>Budai:(gyalogtúra) Nagykovácsi - Nagyszénás - Kutya-h. - Nagykovácsi - Nagykopasz - Vörös-pocsolyás - Remete-szurdok - Máriaremete</t>
  </si>
  <si>
    <t>Jankus J.</t>
  </si>
  <si>
    <t>Pilis:Eötvös 30 (telj. túra) Pomáz - Lajosforrás - Tölgyikrek - Fagyoskatona - Pilisszentkereszt - Szurdok - Csobánka - Oszoly - Pomáz</t>
  </si>
  <si>
    <t>63</t>
  </si>
  <si>
    <t>jún.24-25.</t>
  </si>
  <si>
    <t>Mátra:(gyalogtúra) Mátraverebély - Ágasvár th. - Mátraszentistván - Galyatető - Vörösmarty th. - Mátraháza - Kékestető - Hármashatár eh. - Sirok vá.</t>
  </si>
  <si>
    <t>116</t>
  </si>
  <si>
    <t>júl.1-3.</t>
  </si>
  <si>
    <t>Alacsony-Tátra:(mag.h.) Pohorelá - Andrejcová - Bartková - Orlová - Király-h. - Sumiac</t>
  </si>
  <si>
    <t xml:space="preserve">                                                                                                    völgyi le</t>
  </si>
  <si>
    <t>130</t>
  </si>
  <si>
    <t>júl.6-8.</t>
  </si>
  <si>
    <t>Mátra:(gyalogtúra) Galyatető - Vörös-kő - Piszkés-tető - Galyatető   Mátraszentimre - Falloskút - Ágasvár - Mátraszentimre   Vörösmarty th. - Sas-kő - Veronika-rét - Mátraháza - Vörösmarty th.</t>
  </si>
  <si>
    <t>Pesti-síkság:(kerékpár) Rákoscsaba - Gyömrő - Monor - Nyáregyháza - Pusztavacs - Ócsa - Vecsés - Rákoscsaba</t>
  </si>
  <si>
    <t>Pesti-síkság</t>
  </si>
  <si>
    <t>Dunántúl:(kerékpár) Budapest - Székesfehérvár - Balatonfűzfő - Keszthely - Fonyód - Polgárdi - Székesfehérvár - Velence - Érd - Budafok - Rákoscsaba</t>
  </si>
  <si>
    <t>Dunántúl</t>
  </si>
  <si>
    <t>325</t>
  </si>
  <si>
    <t>Sárrét,Kőrös-vidék:(kerékpár) Mezőtúr - Ecsegfalva - Réhely - Dévaványa - Kőrösladány - Okány - Geszt - Biharugra - Furta - Berettyóújfalu</t>
  </si>
  <si>
    <t>Sárrét,Kőrösvidék</t>
  </si>
  <si>
    <t>202</t>
  </si>
  <si>
    <t>Magas-Tátra:(mag.h.) Sziléziai-ház - Batizfalvi-tó - Fehér-fal - Gerlach - Sziléziai-ház - Lengyel-nyereg - Rabló-ház   Lőcse főtér, Szepesi vár</t>
  </si>
  <si>
    <t xml:space="preserve">                                                                                          gyephavas fel</t>
  </si>
  <si>
    <t xml:space="preserve">                                                                                                     szikla le</t>
  </si>
  <si>
    <t xml:space="preserve">                                                                                     biztosított mászás</t>
  </si>
  <si>
    <t>Magas-Tátra</t>
  </si>
  <si>
    <t>264</t>
  </si>
  <si>
    <t>Göcsej:(gyalogtúra) Csonkahegyhát - Kandikó - Böde - Szentmihályfa - Kandikó - Milejszeg,  Cshh. - Kustánszeg - Parasza - Becsvölgye - Pajzsszeg - Kustánszeg - Cs.hegyhát</t>
  </si>
  <si>
    <t>Pilis:(gyalogtúra,barlang) Két-Bükfa-nyereg - Mária-pad - Vaskapu-völgy - Gombás-barlang - Mária-pad - Vaskapu-szikla - Hármas-forrás-völgy - Pilisszentkereszt</t>
  </si>
  <si>
    <t>Visegrádi:(gyalogtúra) Tahitótfalu - Kalicsa-völgy - Vízverés-nyerge - Barát-halom - Borjúfő - Visegrád</t>
  </si>
  <si>
    <t>Börzsöny:(gyalogtúra) Diósjenő - Foltán-kereszt - Csóványos - Szabó-kövek - Nagy-Hideg-hegy - János-f. - Kereszt-v. - Nagybörzsöny</t>
  </si>
  <si>
    <t>júl.26-au.2</t>
  </si>
  <si>
    <t>júl.30-au.1</t>
  </si>
  <si>
    <t>júl.21-24.</t>
  </si>
  <si>
    <t>Bodrog:(vizitúra) Sárospatak - Bodrogolaszi - Olaszliszka - Szegi - Tokaj</t>
  </si>
  <si>
    <t>Rax-Schneeberg:(magashegy) Kaiserbrunk - Weichtalhaus - Gaislochsteig - Ottó ház - Jakobskogel - Ottó ház - Wachthüttel</t>
  </si>
  <si>
    <t>Bodrog</t>
  </si>
  <si>
    <t>aug.12-15.</t>
  </si>
  <si>
    <t>aug.8-11.</t>
  </si>
  <si>
    <t>Alföld:(kerékpár)Tiszakécske,Tiszakürt,Szarvas - Kőrös-híd - Szarvas  Kondoros,Gyula - Gyulavári-Dénesmajor - Mályvád és vissza,Gyula - Szanazug és vissza, Szabadkígyósi tanösvény, Békéscsaba, Gyula</t>
  </si>
  <si>
    <t>Alföld</t>
  </si>
  <si>
    <t>36</t>
  </si>
  <si>
    <t>Börzsöny:(kerékpár) Kismaros - Nagymaros - Zebegény - Kismaros - Vác</t>
  </si>
  <si>
    <t>14</t>
  </si>
  <si>
    <t>aug.19-21.</t>
  </si>
  <si>
    <t>Szigetköz,Mosoni-Duna:(vízi) Rajka - Halászi, Halászi - M.m.óvár - Halászi, Halászi - Kimle</t>
  </si>
  <si>
    <t>Szabó Á.</t>
  </si>
  <si>
    <t>Szigetköz</t>
  </si>
  <si>
    <t>108</t>
  </si>
  <si>
    <t>aug.20-21.</t>
  </si>
  <si>
    <t>Budai:A gyermekvasút nyomában (telj. túra) Hűvösvölgy - Nagy-Hárshegy - Szépjuhászné - Erzsébet kilátó - Makkosmária - Disznófő - Normafa - Széchenyi-emlék - Széchenyi-h. váll.</t>
  </si>
  <si>
    <t>FaragóSné.</t>
  </si>
  <si>
    <t>47,5</t>
  </si>
  <si>
    <t>Pilis:Pilisi Trapp (telj.túra) Búbánatvölgy - Enyedi-halála - Szakó-ny. - Dobogókő - Pilisszentkereszt- Szurdokalja</t>
  </si>
  <si>
    <t>56</t>
  </si>
  <si>
    <t>Budai:(gyalogtúra) pályakitűzés Nagykovácsi - Kopasz-oldal - Kopasz-erdő - Vörös-pocsolyás-hát - Vörös-pocsolya - Nagykovácsi</t>
  </si>
  <si>
    <t>22</t>
  </si>
  <si>
    <t>Visegrádi:(gyalogtúra) Dömös - Szentfa-kápolna - Vadálló-kövek - Prédikálószék - Szentfa-kápolna - Rám-szakadék - Lukács-árok - Dömös</t>
  </si>
  <si>
    <t>35</t>
  </si>
  <si>
    <t>szep.8-11.</t>
  </si>
  <si>
    <t>Balaton:(gyalogtúra,kerékpár) Balatonfenyves - Sipos-h. - Várhegy - B.fenyves   B.fenyves - Keszthely - B.fenyves  B.f. - Fonyód - Lengyeltóti - Csisztapuszta - B.f.  B.f. - Fonyód - Balatonboglár - Gömbkilátó - Fonyód - B.f.</t>
  </si>
  <si>
    <t xml:space="preserve">                                                                                                    kerékpár </t>
  </si>
  <si>
    <t xml:space="preserve">                                                                                          kerékpár terep</t>
  </si>
  <si>
    <t>Balaton</t>
  </si>
  <si>
    <t>96</t>
  </si>
  <si>
    <t>Börzsöny:(gyalogtúra) Cseresznyefa parkoló - Magastaxi th. - Rakodó - Csóványos - Magosfa - Pogányvár - Csóványos - Szabó-kövek - Rakodó - Magas-Tax - Taxinyiladék - Cseresznyefás parkoló</t>
  </si>
  <si>
    <t>57</t>
  </si>
  <si>
    <t>Budai:(gyalogtúra) pályakitűzés Rácski-telep - Meszes-h. - Vörös-pocsolyás-hát - Kecske-hát - Rácski-telep</t>
  </si>
  <si>
    <t>27</t>
  </si>
  <si>
    <t>szep17-18</t>
  </si>
  <si>
    <t>Gömör-Tornai karszt:(barlang,kerékpár) Bettér:Andrássy kastély, Krasznahorka:vár,képtár,mauzóleum Várhosszúrét:Buzgó barlang, majd kerékpárral: Hárskút - Dernő - Kovácsvágása - Lucska - Barka - Szádelői-v. - Torna - Tornanádaska</t>
  </si>
  <si>
    <t xml:space="preserve"> Gömör-Tornai k.</t>
  </si>
  <si>
    <t>64</t>
  </si>
  <si>
    <t>Börzsöny:Lokomotív 424 (telj. túra) Szokolya - Magyarkút, parkoló - Nógrád,Csurgó f. - Béka-rét - Királyrét - Szokolya</t>
  </si>
  <si>
    <t>Pélyi Mária</t>
  </si>
  <si>
    <t>Benyeda József</t>
  </si>
  <si>
    <t>Laczkó Friderika</t>
  </si>
  <si>
    <t>Koromházi Bea</t>
  </si>
  <si>
    <t>Vértes:Tatabánya 30 (telj. túra) Tatabánya - Csákányospuszta - Szarva-kút - Várgesztes - Vérteskozma - Új osztás - Csákányospuszta - Tatabánya</t>
  </si>
  <si>
    <t>Budai:(gyalogtúra) Testvér-h. - Virágos-ny. - Csúcs-h. - Őz-v. - Rózsika-f. - Solymár - Ördöglyuk-bg. - Zsíros-h. - Antónia-árok - Ördögtorony - Disznófő - Csabai gomba - Piliscsaba</t>
  </si>
  <si>
    <t>52</t>
  </si>
  <si>
    <t>Gödöllői:Gödöllő 35 (telj. túra) Gödöllő - Romtemplom - Margita - Erdőkertes - Domonyvölgy - Gödöllő</t>
  </si>
  <si>
    <t>Budai:Meteor 21 (telj. túra) Budakeszi - Mamutfenyők - Fekete hegyek - Vöröspocsolya - Remete-szurdok - Nagyrét - Hűvösvölgy</t>
  </si>
  <si>
    <t>Faragó</t>
  </si>
  <si>
    <t>224</t>
  </si>
  <si>
    <t>Vértes:(gyalogtúra) Mór - Meszes-völgy - Lippa-kuti-völgy - Pusztavámi-ipartelepek - Szépvízér - Kilenc-fa - Homok - Oroszlány</t>
  </si>
  <si>
    <t>42</t>
  </si>
  <si>
    <t>38</t>
  </si>
  <si>
    <t xml:space="preserve">Pilis:Vasas 25 (telj. túra) Pomáz - Kő-hegy - Vasas-szakadék - Lajosforrás - Dömör-kapu - Lenkó-emlék - Bükki-puszta - Király-kút - Dobogókő  </t>
  </si>
  <si>
    <t>Gödöllői:Gödöllő 20 (telj. túra)Gödöllő - Egyetemi-erdő - Pap Miska-kút - Babatpuszta - Romtemplom - Domonyvölgy - Antal-hegy - Gödöllő</t>
  </si>
  <si>
    <t>Balaton: Tihany 30 (telj. túra) B.Füred - Noszlopy-f. - Aszöfő vá. - Csúcs-h. - Hálóeresztő - Tihany, hajóáll. - Külsőtó - Aszófő</t>
  </si>
  <si>
    <t>61</t>
  </si>
  <si>
    <t>júl.16-23.</t>
  </si>
  <si>
    <t>Dolomitok: (mag.h.) Dürrensee - Jagdhütte - Antorno-tó - ….   völgyi fel</t>
  </si>
  <si>
    <t>Szöllősi</t>
  </si>
  <si>
    <t>Fanes-völgy - vízesések - Pte Felizón   Tre Croci-hágó ….       völgyi le</t>
  </si>
  <si>
    <t>(kékek)</t>
  </si>
  <si>
    <t>Rif. Auronso - Rif. Lokatelli - Rif. Auronso  ...                   gyephavas fel</t>
  </si>
  <si>
    <t>Rif. Lorenzi - Padeon-völgy - Forc. Pomagagnon …..        gyephavas le</t>
  </si>
  <si>
    <t>Kapuy Jánosné Magdolna</t>
  </si>
  <si>
    <t>Martos Andrea</t>
  </si>
  <si>
    <t>(pirosak)</t>
  </si>
  <si>
    <t>Dürrensee - Mte Piano - Cap. Carducci - Rif. Bossi …              völgyi fel</t>
  </si>
  <si>
    <t>Sára Kinga</t>
  </si>
  <si>
    <t>Szaszovszky Géza</t>
  </si>
  <si>
    <t>Dolomitok</t>
  </si>
  <si>
    <t>402</t>
  </si>
  <si>
    <t>(feketék)</t>
  </si>
  <si>
    <t>Szádeczky</t>
  </si>
  <si>
    <t>Simon</t>
  </si>
  <si>
    <t>465</t>
  </si>
  <si>
    <t>okt.21-23.</t>
  </si>
  <si>
    <t>Budai: (gyalogtúra) Köztársaság Kupa tájékozódási túraverseny rendezés</t>
  </si>
  <si>
    <t>94</t>
  </si>
  <si>
    <t>Csíki-hegyek:(gyalogtúra) Budaörs - Törökugrató - Csíki-csárda - 24ökrös-h. - Ló-h. - Szállás-h. - Szekrényes-h. - Sorrentó - Budaörs</t>
  </si>
  <si>
    <t>Csíki-h.</t>
  </si>
  <si>
    <t>Mátra:Vadas Jenő (telj. túra) Mátrafüred - Négyeshatár - Kékestető - Mátraháza - Muzsla-kilátó - Mátrafüred</t>
  </si>
  <si>
    <t>Vértes:Vértes 30 (telj. túra) Gánt - Bányatelep - Szőlő-h. - Pap-völgy - Mindszentpuszta - Kőhányáspuszta - Gánt</t>
  </si>
  <si>
    <t>Vértes-h.</t>
  </si>
  <si>
    <t>Budai:Falasok(k) (telj. túra) Szépjuhászné - Hárs-h.-i körút - Fekete-fej - Kecskehát - Remete-h. - Újlaki-h. - Szépjuhászné</t>
  </si>
  <si>
    <t>60</t>
  </si>
  <si>
    <t>Zsámbéki-m.:(gyalogtúra) Zsámbék - Nyakas-h. - Nyakas-tető - Perbál - Zajnát-hegyek - Nagykovácsi</t>
  </si>
  <si>
    <t>Zsámbéki-m.</t>
  </si>
  <si>
    <t>48,5</t>
  </si>
  <si>
    <t>Pilis:Pilisi Dobbantó (telj. túra) Pomáz - Kő-h. - Lajos-f. - Sikáros - Király-kút - Dobogókő - Zsiványsziklák - Pilisszentkereszt</t>
  </si>
  <si>
    <t>55,5</t>
  </si>
  <si>
    <t>Pilis:(gyalogtúra) Kiskovácsi - Holdvilág-árok - Bölcső-h. - Lajos-f. - Körösi Csoma S. emléktáblája - Lajos-f. - Vasas-szakadék - Kő-hegy - Petőfi pihenő - János-f. - Pomáz</t>
  </si>
  <si>
    <t>Kiss Mária</t>
  </si>
  <si>
    <t>34,5</t>
  </si>
  <si>
    <t>Pilis:(szikla) Sziklamászás a Kétágú hegyen, a mászóiskola útjain</t>
  </si>
  <si>
    <t>máj.12-15.</t>
  </si>
  <si>
    <t xml:space="preserve">Zemplén:(gyalogtúra) </t>
  </si>
  <si>
    <t>szep.1-22.</t>
  </si>
  <si>
    <t>Mátra:(gyalogtúra) Csillagtúra Kékestetőről a környéken.</t>
  </si>
  <si>
    <t>733</t>
  </si>
  <si>
    <t>Ausztria, Murau:(mag.h.) St. Lorenzen - Grillboden - EdelweiBhütte - Kreischberg - Rosenkranzhöhe - Kreischbergsee - Rieglerhütte - St. Lorenzen</t>
  </si>
  <si>
    <t>Ausztria, Murau</t>
  </si>
  <si>
    <t>Gerecse:(gyalogtúra) Szár - Zuppa - Nagyegyháza - Óbarok - Dobogó - Csabdi - Hegykastély - Galagonyás-dűlő - Bicske-alsó v.m.</t>
  </si>
  <si>
    <t>Budai:(gyalogtúra) Normafa - János-h. - Szépjuhászné - Nagy-Hárs-h. - Hűvösvölgy - Vitorlázórepülő-tér - Virágos-nyereg - Tábor-h. - Fenyőgyöngye</t>
  </si>
  <si>
    <t>84</t>
  </si>
  <si>
    <t>Gödöllői:(gyalogtúra) Pécel v.á. - Pap-h. - Bajtemetés - Túzberek - Kőtojás - Mende - Ó-hegy - Felsőfarkasd - Alsófarkasd</t>
  </si>
  <si>
    <t>B</t>
  </si>
  <si>
    <t>E</t>
  </si>
  <si>
    <t>A</t>
  </si>
  <si>
    <t xml:space="preserve">Túravezetés     </t>
  </si>
  <si>
    <t>Velencei:(gyalogtúra) Pákozd - Pogány-kő - Ingó-kövek - Hurka-völgy - Nadap - Velence</t>
  </si>
  <si>
    <t>Velencei-h.</t>
  </si>
  <si>
    <t>Pilis:Piros 35 (telj.túra) Csillaghegy - Nagy-Kevély - Csobánkai elág. - Tölgyikrek - Szőke-f. völgye - Dömös - Szakó-ny. - Dobogókő</t>
  </si>
  <si>
    <t>Visegrádi:(gyalogtúra) Visegrád h.á. - Nagy-Villám - Fellegvár - Kálvária - Visegrád - Apát-kúti-v. - Szent László-v. - Pilisszentlászló</t>
  </si>
  <si>
    <t>Budai:Online túra (telj. túra) Szépjuhászné - Hárs-h-i körút - Fekete-fej - Remete-sz. - Remete-h. - Kálvária-h. - Hármashatár-h. - Határ-ny. - Árpád-h. - Apáthy-sz. - Szépjuhászné</t>
  </si>
  <si>
    <t>nov22-23.</t>
  </si>
  <si>
    <t>Gerecse:(gyalogtúra) Bicske - Csabdi - Tükröspuszta - Somlyó - Tarján - Héreg - Királykút - Kis-Gerecse - Pusztamarót - Domoszló - Szágodó - Lábatlan</t>
  </si>
  <si>
    <t>95</t>
  </si>
  <si>
    <t>Budai:(gyalogtúra) Csillebérc - Piktortégla üregek - Meteor-szurdok - Végvári-szikla - Magas-kő - KFKI - Frank-h. - Rupp-h.</t>
  </si>
  <si>
    <t>23</t>
  </si>
  <si>
    <t>Budai:(gyalogtúra) KFKI - Kolacskovszky th. - KFKI - Magas út - Farkas-v. - Ördög-orom - Kőfejtő - Ördög-szószék</t>
  </si>
  <si>
    <t>Mátra:(gyalogtúra) Mátrafüred, Kozmány-kilátó - Galyatető, BKV síház - Verbőczy-f. - Galya-vár - Mátraszentlászló - Vöröskői kilátó - Három falu temploma - Mátraszentimre - Tari buddha sztupa</t>
  </si>
  <si>
    <t>Budai:(gyalogtúra) Hűvösvölgy - Glück Frigyes út - Libanoni cédrus - Vadaskert - Hűvösvölgy</t>
  </si>
  <si>
    <t>Budai:(gyalogtúra) Mikulás túra  Csillebérc - Frank-h. - Kolacsovszky-ház - Piktortégla üregek - Csillebérc</t>
  </si>
  <si>
    <t>dec.3-7.</t>
  </si>
  <si>
    <t>Mátra:(gyalogtúra) Galyatető - Parádsasvár - G.tető  Mátraszentistván - Ágasvár -Mátrasz.istván  Mátraháza - Kékestető - M.h.  Parád - Csevice - Vörösmarthy th.  Mátrafüred - Peres-bérc - Mátrafüred</t>
  </si>
  <si>
    <t>178</t>
  </si>
  <si>
    <t>Budai:(gyalogtúra) Fogyókúra és egyesület alapító túra. Remeteszőlős - Kecske-hát - Petneházi-rét - Szakadék-út - Budakeszi-hágó - Kis-kőfej - János-h. - Hármas-kút-tető - Normafa</t>
  </si>
  <si>
    <t>Vass 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</si>
</sst>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mmm/\ d\."/>
    <numFmt numFmtId="166" formatCode="0.0"/>
    <numFmt numFmtId="167" formatCode="mmm/yyyy"/>
    <numFmt numFmtId="168" formatCode="0_ ;\-0\ "/>
    <numFmt numFmtId="169" formatCode="m\.\ d\."/>
    <numFmt numFmtId="170" formatCode="0.00;[Red]0.00"/>
    <numFmt numFmtId="171" formatCode="mmmm\ d\.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u val="single"/>
      <sz val="8.6"/>
      <color indexed="36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" fontId="7" fillId="0" borderId="0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 quotePrefix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 quotePrefix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textRotation="90"/>
    </xf>
    <xf numFmtId="1" fontId="5" fillId="0" borderId="0" xfId="0" applyNumberFormat="1" applyFont="1" applyBorder="1" applyAlignment="1">
      <alignment horizontal="left" textRotation="90"/>
    </xf>
    <xf numFmtId="1" fontId="7" fillId="0" borderId="2" xfId="0" applyNumberFormat="1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textRotation="90"/>
    </xf>
    <xf numFmtId="1" fontId="6" fillId="0" borderId="12" xfId="0" applyNumberFormat="1" applyFont="1" applyBorder="1" applyAlignment="1">
      <alignment horizontal="center" vertical="center" textRotation="90"/>
    </xf>
    <xf numFmtId="1" fontId="7" fillId="0" borderId="12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textRotation="90"/>
    </xf>
    <xf numFmtId="1" fontId="8" fillId="0" borderId="0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 textRotation="90" wrapText="1"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 horizontal="center" textRotation="90"/>
    </xf>
    <xf numFmtId="49" fontId="11" fillId="0" borderId="13" xfId="0" applyNumberFormat="1" applyFont="1" applyBorder="1" applyAlignment="1">
      <alignment horizontal="center" textRotation="90"/>
    </xf>
    <xf numFmtId="0" fontId="11" fillId="0" borderId="13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textRotation="90"/>
    </xf>
    <xf numFmtId="0" fontId="11" fillId="2" borderId="13" xfId="0" applyFont="1" applyFill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3" fontId="11" fillId="2" borderId="13" xfId="0" applyNumberFormat="1" applyFont="1" applyFill="1" applyBorder="1" applyAlignment="1">
      <alignment horizontal="center" textRotation="90" wrapText="1"/>
    </xf>
    <xf numFmtId="166" fontId="11" fillId="0" borderId="13" xfId="0" applyNumberFormat="1" applyFont="1" applyBorder="1" applyAlignment="1">
      <alignment horizontal="center" textRotation="90" wrapText="1"/>
    </xf>
    <xf numFmtId="1" fontId="11" fillId="0" borderId="13" xfId="0" applyNumberFormat="1" applyFont="1" applyBorder="1" applyAlignment="1">
      <alignment horizontal="center" textRotation="90" wrapText="1"/>
    </xf>
    <xf numFmtId="3" fontId="11" fillId="0" borderId="13" xfId="0" applyNumberFormat="1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 quotePrefix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1" fontId="9" fillId="0" borderId="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1" fontId="9" fillId="0" borderId="12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15" xfId="0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left" textRotation="90"/>
    </xf>
    <xf numFmtId="0" fontId="11" fillId="0" borderId="16" xfId="0" applyFont="1" applyBorder="1" applyAlignment="1">
      <alignment/>
    </xf>
    <xf numFmtId="1" fontId="11" fillId="0" borderId="17" xfId="0" applyNumberFormat="1" applyFont="1" applyBorder="1" applyAlignment="1">
      <alignment horizontal="left" textRotation="90"/>
    </xf>
    <xf numFmtId="0" fontId="13" fillId="0" borderId="18" xfId="0" applyFont="1" applyBorder="1" applyAlignment="1">
      <alignment horizontal="center"/>
    </xf>
    <xf numFmtId="49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1" fontId="13" fillId="0" borderId="7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21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20" xfId="0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left"/>
    </xf>
    <xf numFmtId="1" fontId="14" fillId="0" borderId="16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 quotePrefix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65" fontId="14" fillId="0" borderId="0" xfId="0" applyNumberFormat="1" applyFont="1" applyBorder="1" applyAlignment="1">
      <alignment horizontal="left"/>
    </xf>
    <xf numFmtId="165" fontId="16" fillId="0" borderId="0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165" fontId="5" fillId="0" borderId="24" xfId="0" applyNumberFormat="1" applyFont="1" applyBorder="1" applyAlignment="1">
      <alignment horizontal="center" vertical="center" wrapText="1"/>
    </xf>
    <xf numFmtId="0" fontId="11" fillId="0" borderId="24" xfId="0" applyFont="1" applyBorder="1" applyAlignment="1">
      <alignment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165" fontId="14" fillId="0" borderId="27" xfId="0" applyNumberFormat="1" applyFont="1" applyBorder="1" applyAlignment="1">
      <alignment/>
    </xf>
    <xf numFmtId="1" fontId="14" fillId="0" borderId="27" xfId="0" applyNumberFormat="1" applyFont="1" applyBorder="1" applyAlignment="1">
      <alignment horizontal="left"/>
    </xf>
    <xf numFmtId="49" fontId="14" fillId="0" borderId="27" xfId="0" applyNumberFormat="1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49" fontId="13" fillId="0" borderId="27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 vertical="center" wrapText="1"/>
    </xf>
    <xf numFmtId="165" fontId="14" fillId="0" borderId="27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left"/>
    </xf>
    <xf numFmtId="165" fontId="17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/>
    </xf>
    <xf numFmtId="0" fontId="13" fillId="0" borderId="20" xfId="0" applyFont="1" applyBorder="1" applyAlignment="1">
      <alignment horizontal="right"/>
    </xf>
    <xf numFmtId="0" fontId="17" fillId="0" borderId="24" xfId="0" applyFont="1" applyBorder="1" applyAlignment="1">
      <alignment horizontal="center" vertical="center" wrapText="1"/>
    </xf>
    <xf numFmtId="165" fontId="17" fillId="0" borderId="24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right"/>
    </xf>
    <xf numFmtId="1" fontId="17" fillId="0" borderId="24" xfId="0" applyNumberFormat="1" applyFont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1" fontId="19" fillId="0" borderId="13" xfId="0" applyNumberFormat="1" applyFont="1" applyBorder="1" applyAlignment="1">
      <alignment horizontal="center" textRotation="90" wrapText="1"/>
    </xf>
    <xf numFmtId="3" fontId="20" fillId="0" borderId="29" xfId="0" applyNumberFormat="1" applyFont="1" applyBorder="1" applyAlignment="1">
      <alignment horizontal="center" textRotation="90" wrapText="1"/>
    </xf>
    <xf numFmtId="0" fontId="14" fillId="0" borderId="30" xfId="0" applyFont="1" applyBorder="1" applyAlignment="1">
      <alignment horizontal="right"/>
    </xf>
    <xf numFmtId="1" fontId="21" fillId="0" borderId="2" xfId="0" applyNumberFormat="1" applyFont="1" applyBorder="1" applyAlignment="1">
      <alignment horizontal="center" vertical="center" textRotation="90"/>
    </xf>
    <xf numFmtId="1" fontId="6" fillId="0" borderId="2" xfId="0" applyNumberFormat="1" applyFont="1" applyBorder="1" applyAlignment="1">
      <alignment horizontal="center" vertical="center" textRotation="90"/>
    </xf>
    <xf numFmtId="1" fontId="5" fillId="0" borderId="17" xfId="0" applyNumberFormat="1" applyFont="1" applyBorder="1" applyAlignment="1">
      <alignment textRotation="90"/>
    </xf>
    <xf numFmtId="1" fontId="5" fillId="0" borderId="9" xfId="0" applyNumberFormat="1" applyFont="1" applyBorder="1" applyAlignment="1">
      <alignment horizontal="center" textRotation="90"/>
    </xf>
    <xf numFmtId="1" fontId="5" fillId="0" borderId="17" xfId="0" applyNumberFormat="1" applyFont="1" applyBorder="1" applyAlignment="1">
      <alignment horizontal="center" textRotation="90"/>
    </xf>
    <xf numFmtId="1" fontId="5" fillId="0" borderId="9" xfId="0" applyNumberFormat="1" applyFont="1" applyBorder="1" applyAlignment="1">
      <alignment horizontal="center" textRotation="90"/>
    </xf>
    <xf numFmtId="1" fontId="5" fillId="0" borderId="17" xfId="0" applyNumberFormat="1" applyFont="1" applyBorder="1" applyAlignment="1">
      <alignment horizontal="center" textRotation="90"/>
    </xf>
    <xf numFmtId="0" fontId="5" fillId="0" borderId="31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87"/>
  <sheetViews>
    <sheetView tabSelected="1" zoomScale="86" zoomScaleNormal="86" workbookViewId="0" topLeftCell="Q1">
      <pane xSplit="14625" ySplit="2220" topLeftCell="BL1" activePane="bottomLeft" state="split"/>
      <selection pane="topLeft" activeCell="CR1" sqref="CR1:DP16384"/>
      <selection pane="topRight" activeCell="DE1" sqref="DE1:DE16384"/>
      <selection pane="bottomLeft" activeCell="T181" sqref="T181"/>
      <selection pane="bottomRight" activeCell="BL181" sqref="BL181"/>
    </sheetView>
  </sheetViews>
  <sheetFormatPr defaultColWidth="9.140625" defaultRowHeight="12.75"/>
  <cols>
    <col min="1" max="1" width="3.421875" style="6" customWidth="1"/>
    <col min="2" max="2" width="8.140625" style="8" customWidth="1"/>
    <col min="3" max="3" width="57.7109375" style="42" customWidth="1"/>
    <col min="4" max="4" width="3.7109375" style="9" customWidth="1"/>
    <col min="5" max="5" width="3.7109375" style="8" customWidth="1"/>
    <col min="6" max="6" width="4.57421875" style="6" customWidth="1"/>
    <col min="7" max="7" width="4.00390625" style="6" customWidth="1"/>
    <col min="8" max="8" width="5.00390625" style="6" customWidth="1"/>
    <col min="9" max="9" width="3.00390625" style="6" customWidth="1"/>
    <col min="10" max="10" width="4.00390625" style="6" customWidth="1"/>
    <col min="11" max="11" width="6.00390625" style="6" customWidth="1"/>
    <col min="12" max="12" width="4.57421875" style="6" customWidth="1"/>
    <col min="13" max="13" width="4.28125" style="6" customWidth="1"/>
    <col min="14" max="14" width="4.28125" style="9" customWidth="1"/>
    <col min="15" max="15" width="3.140625" style="6" customWidth="1"/>
    <col min="16" max="16" width="3.28125" style="6" customWidth="1"/>
    <col min="17" max="17" width="3.421875" style="6" customWidth="1"/>
    <col min="18" max="18" width="5.421875" style="6" customWidth="1"/>
    <col min="19" max="19" width="4.28125" style="40" customWidth="1"/>
    <col min="20" max="20" width="3.421875" style="6" customWidth="1"/>
    <col min="21" max="21" width="4.00390625" style="6" customWidth="1"/>
    <col min="22" max="22" width="4.140625" style="6" customWidth="1"/>
    <col min="23" max="23" width="10.421875" style="70" customWidth="1"/>
    <col min="24" max="24" width="2.7109375" style="6" customWidth="1"/>
    <col min="25" max="26" width="4.00390625" style="6" bestFit="1" customWidth="1"/>
    <col min="27" max="32" width="4.00390625" style="6" customWidth="1"/>
    <col min="33" max="33" width="4.00390625" style="6" bestFit="1" customWidth="1"/>
    <col min="34" max="61" width="4.00390625" style="6" customWidth="1"/>
    <col min="62" max="62" width="4.00390625" style="172" customWidth="1"/>
    <col min="63" max="92" width="4.00390625" style="173" customWidth="1"/>
    <col min="93" max="94" width="4.00390625" style="7" customWidth="1"/>
    <col min="95" max="95" width="4.140625" style="7" customWidth="1"/>
    <col min="96" max="16384" width="9.140625" style="3" customWidth="1"/>
  </cols>
  <sheetData>
    <row r="1" spans="1:95" s="73" customFormat="1" ht="117" customHeight="1" thickBot="1">
      <c r="A1" s="43" t="s">
        <v>24</v>
      </c>
      <c r="B1" s="44" t="s">
        <v>25</v>
      </c>
      <c r="C1" s="45" t="s">
        <v>30</v>
      </c>
      <c r="D1" s="46" t="s">
        <v>26</v>
      </c>
      <c r="E1" s="44" t="s">
        <v>17</v>
      </c>
      <c r="F1" s="47" t="s">
        <v>11</v>
      </c>
      <c r="G1" s="48" t="s">
        <v>6</v>
      </c>
      <c r="H1" s="49" t="s">
        <v>12</v>
      </c>
      <c r="I1" s="50" t="s">
        <v>7</v>
      </c>
      <c r="J1" s="50" t="s">
        <v>9</v>
      </c>
      <c r="K1" s="50" t="s">
        <v>8</v>
      </c>
      <c r="L1" s="50"/>
      <c r="M1" s="50"/>
      <c r="N1" s="51" t="s">
        <v>10</v>
      </c>
      <c r="O1" s="47" t="s">
        <v>13</v>
      </c>
      <c r="P1" s="52" t="s">
        <v>14</v>
      </c>
      <c r="Q1" s="50" t="s">
        <v>15</v>
      </c>
      <c r="R1" s="52" t="s">
        <v>16</v>
      </c>
      <c r="S1" s="162" t="s">
        <v>27</v>
      </c>
      <c r="T1" s="51" t="s">
        <v>22</v>
      </c>
      <c r="U1" s="51" t="s">
        <v>23</v>
      </c>
      <c r="V1" s="51" t="s">
        <v>0</v>
      </c>
      <c r="W1" s="41" t="s">
        <v>18</v>
      </c>
      <c r="X1" s="163" t="s">
        <v>431</v>
      </c>
      <c r="Y1" s="169" t="s">
        <v>21</v>
      </c>
      <c r="Z1" s="168" t="s">
        <v>253</v>
      </c>
      <c r="AA1" s="168" t="s">
        <v>254</v>
      </c>
      <c r="AB1" s="168" t="s">
        <v>31</v>
      </c>
      <c r="AC1" s="168" t="s">
        <v>362</v>
      </c>
      <c r="AD1" s="168" t="s">
        <v>19</v>
      </c>
      <c r="AE1" s="168" t="s">
        <v>20</v>
      </c>
      <c r="AF1" s="168" t="s">
        <v>32</v>
      </c>
      <c r="AG1" s="168" t="s">
        <v>33</v>
      </c>
      <c r="AH1" s="168" t="s">
        <v>34</v>
      </c>
      <c r="AI1" s="168" t="s">
        <v>35</v>
      </c>
      <c r="AJ1" s="168" t="s">
        <v>37</v>
      </c>
      <c r="AK1" s="168" t="s">
        <v>38</v>
      </c>
      <c r="AL1" s="168" t="s">
        <v>39</v>
      </c>
      <c r="AM1" s="168" t="s">
        <v>40</v>
      </c>
      <c r="AN1" s="168" t="s">
        <v>41</v>
      </c>
      <c r="AO1" s="168" t="s">
        <v>42</v>
      </c>
      <c r="AP1" s="168" t="s">
        <v>43</v>
      </c>
      <c r="AQ1" s="168" t="s">
        <v>44</v>
      </c>
      <c r="AR1" s="168" t="s">
        <v>45</v>
      </c>
      <c r="AS1" s="168" t="s">
        <v>144</v>
      </c>
      <c r="AT1" s="168" t="s">
        <v>386</v>
      </c>
      <c r="AU1" s="168" t="s">
        <v>46</v>
      </c>
      <c r="AV1" s="168" t="s">
        <v>47</v>
      </c>
      <c r="AW1" s="168" t="s">
        <v>48</v>
      </c>
      <c r="AX1" s="168" t="s">
        <v>414</v>
      </c>
      <c r="AY1" s="168" t="s">
        <v>364</v>
      </c>
      <c r="AZ1" s="168" t="s">
        <v>49</v>
      </c>
      <c r="BA1" s="168" t="s">
        <v>51</v>
      </c>
      <c r="BB1" s="168" t="s">
        <v>50</v>
      </c>
      <c r="BC1" s="168" t="s">
        <v>363</v>
      </c>
      <c r="BD1" s="168" t="s">
        <v>52</v>
      </c>
      <c r="BE1" s="168" t="s">
        <v>53</v>
      </c>
      <c r="BF1" s="168" t="s">
        <v>387</v>
      </c>
      <c r="BG1" s="168" t="s">
        <v>54</v>
      </c>
      <c r="BH1" s="168" t="s">
        <v>55</v>
      </c>
      <c r="BI1" s="170" t="s">
        <v>56</v>
      </c>
      <c r="BJ1" s="171" t="s">
        <v>57</v>
      </c>
      <c r="BK1" s="170" t="s">
        <v>58</v>
      </c>
      <c r="BL1" s="170" t="s">
        <v>280</v>
      </c>
      <c r="BM1" s="170" t="s">
        <v>59</v>
      </c>
      <c r="BN1" s="170" t="s">
        <v>60</v>
      </c>
      <c r="BO1" s="170" t="s">
        <v>61</v>
      </c>
      <c r="BP1" s="170" t="s">
        <v>62</v>
      </c>
      <c r="BQ1" s="170" t="s">
        <v>63</v>
      </c>
      <c r="BR1" s="170" t="s">
        <v>64</v>
      </c>
      <c r="BS1" s="170" t="s">
        <v>276</v>
      </c>
      <c r="BT1" s="170" t="s">
        <v>65</v>
      </c>
      <c r="BU1" s="170" t="s">
        <v>361</v>
      </c>
      <c r="BV1" s="170" t="s">
        <v>198</v>
      </c>
      <c r="BW1" s="170" t="s">
        <v>66</v>
      </c>
      <c r="BX1" s="170" t="s">
        <v>67</v>
      </c>
      <c r="BY1" s="170" t="s">
        <v>390</v>
      </c>
      <c r="BZ1" s="170" t="s">
        <v>199</v>
      </c>
      <c r="CA1" s="170" t="s">
        <v>200</v>
      </c>
      <c r="CB1" s="170" t="s">
        <v>241</v>
      </c>
      <c r="CC1" s="170" t="s">
        <v>391</v>
      </c>
      <c r="CD1" s="170" t="s">
        <v>79</v>
      </c>
      <c r="CE1" s="170" t="s">
        <v>68</v>
      </c>
      <c r="CF1" s="170" t="s">
        <v>69</v>
      </c>
      <c r="CG1" s="170" t="s">
        <v>72</v>
      </c>
      <c r="CH1" s="170" t="s">
        <v>70</v>
      </c>
      <c r="CI1" s="170" t="s">
        <v>71</v>
      </c>
      <c r="CJ1" s="170" t="s">
        <v>73</v>
      </c>
      <c r="CK1" s="170" t="s">
        <v>74</v>
      </c>
      <c r="CL1" s="170" t="s">
        <v>75</v>
      </c>
      <c r="CM1" s="170" t="s">
        <v>76</v>
      </c>
      <c r="CN1" s="170" t="s">
        <v>77</v>
      </c>
      <c r="CO1" s="167"/>
      <c r="CP1" s="74"/>
      <c r="CQ1" s="72"/>
    </row>
    <row r="2" spans="1:95" s="62" customFormat="1" ht="12.75" customHeight="1">
      <c r="A2" s="53">
        <v>1</v>
      </c>
      <c r="B2" s="54" t="s">
        <v>29</v>
      </c>
      <c r="C2" s="55" t="s">
        <v>81</v>
      </c>
      <c r="D2" s="56">
        <v>1</v>
      </c>
      <c r="E2" s="57" t="s">
        <v>2</v>
      </c>
      <c r="F2" s="58">
        <v>10</v>
      </c>
      <c r="G2" s="113">
        <v>1.5</v>
      </c>
      <c r="H2" s="58">
        <v>100</v>
      </c>
      <c r="I2" s="59">
        <v>2</v>
      </c>
      <c r="J2" s="60">
        <f aca="true" t="shared" si="0" ref="J2:J185">F2*G2+H2*0.01*I2</f>
        <v>17</v>
      </c>
      <c r="K2" s="114">
        <v>1.1</v>
      </c>
      <c r="L2" s="59">
        <f>(J2*K2-J2)</f>
        <v>1.7000000000000028</v>
      </c>
      <c r="M2" s="59">
        <f aca="true" t="shared" si="1" ref="M2:M185">IF(L2&gt;0,L2,0)</f>
        <v>1.7000000000000028</v>
      </c>
      <c r="N2" s="56">
        <f aca="true" t="shared" si="2" ref="N2:N185">J2*K2</f>
        <v>18.700000000000003</v>
      </c>
      <c r="O2" s="58"/>
      <c r="P2" s="59"/>
      <c r="Q2" s="59"/>
      <c r="R2" s="59"/>
      <c r="S2" s="37">
        <f>F2*G2+H2*0.01*I2+M2+O2*P2+Q2+R2</f>
        <v>18.700000000000003</v>
      </c>
      <c r="T2" s="59">
        <v>2</v>
      </c>
      <c r="U2" s="59">
        <v>3</v>
      </c>
      <c r="V2" s="59">
        <v>20</v>
      </c>
      <c r="W2" s="66" t="s">
        <v>1</v>
      </c>
      <c r="X2" s="61">
        <v>5</v>
      </c>
      <c r="Y2" s="71"/>
      <c r="Z2" s="59"/>
      <c r="AA2" s="59"/>
      <c r="AB2" s="59"/>
      <c r="AC2" s="59"/>
      <c r="AD2" s="59"/>
      <c r="AE2" s="56">
        <f>S2+X2</f>
        <v>23.700000000000003</v>
      </c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6">
        <f>S2</f>
        <v>18.700000000000003</v>
      </c>
      <c r="BY2" s="56"/>
      <c r="BZ2" s="56"/>
      <c r="CA2" s="56"/>
      <c r="CB2" s="56"/>
      <c r="CC2" s="56"/>
      <c r="CD2" s="56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71"/>
      <c r="CP2" s="71"/>
      <c r="CQ2" s="56"/>
    </row>
    <row r="3" spans="1:95" s="10" customFormat="1" ht="12.75" customHeight="1">
      <c r="A3" s="5">
        <v>2</v>
      </c>
      <c r="B3" s="36">
        <v>38354</v>
      </c>
      <c r="C3" s="55" t="s">
        <v>80</v>
      </c>
      <c r="D3" s="17">
        <v>1</v>
      </c>
      <c r="E3" s="16" t="s">
        <v>3</v>
      </c>
      <c r="F3" s="18">
        <v>20</v>
      </c>
      <c r="G3" s="114">
        <v>1.5</v>
      </c>
      <c r="H3" s="18">
        <v>800</v>
      </c>
      <c r="I3" s="1">
        <v>2</v>
      </c>
      <c r="J3" s="19">
        <f t="shared" si="0"/>
        <v>46</v>
      </c>
      <c r="K3" s="1">
        <v>1.2</v>
      </c>
      <c r="L3" s="1">
        <f aca="true" t="shared" si="3" ref="L3:L185">(J3*K3-J3)</f>
        <v>9.199999999999996</v>
      </c>
      <c r="M3" s="1">
        <f t="shared" si="1"/>
        <v>9.199999999999996</v>
      </c>
      <c r="N3" s="56">
        <f t="shared" si="2"/>
        <v>55.199999999999996</v>
      </c>
      <c r="O3" s="18"/>
      <c r="P3" s="1"/>
      <c r="Q3" s="1"/>
      <c r="R3" s="1"/>
      <c r="S3" s="37">
        <f aca="true" t="shared" si="4" ref="S3:S185">F3*G3+H3*0.01*I3+M3+O3*P3+Q3+R3</f>
        <v>55.199999999999996</v>
      </c>
      <c r="T3" s="1">
        <v>10</v>
      </c>
      <c r="U3" s="1">
        <v>14</v>
      </c>
      <c r="V3" s="1">
        <v>51</v>
      </c>
      <c r="W3" s="66" t="s">
        <v>1</v>
      </c>
      <c r="X3" s="20">
        <v>5</v>
      </c>
      <c r="Y3" s="31"/>
      <c r="Z3" s="12"/>
      <c r="AA3" s="12"/>
      <c r="AB3" s="12">
        <f>S3</f>
        <v>55.199999999999996</v>
      </c>
      <c r="AC3" s="12"/>
      <c r="AD3" s="2"/>
      <c r="AE3" s="12">
        <f>S3+X3</f>
        <v>60.199999999999996</v>
      </c>
      <c r="AF3" s="2"/>
      <c r="AG3" s="2"/>
      <c r="AH3" s="2"/>
      <c r="AI3" s="2"/>
      <c r="AJ3" s="12">
        <f>S3</f>
        <v>55.199999999999996</v>
      </c>
      <c r="AK3" s="12">
        <f>S3</f>
        <v>55.199999999999996</v>
      </c>
      <c r="AL3" s="2"/>
      <c r="AM3" s="2"/>
      <c r="AN3" s="2"/>
      <c r="AO3" s="2"/>
      <c r="AP3" s="2"/>
      <c r="AQ3" s="2"/>
      <c r="AR3" s="2"/>
      <c r="AS3" s="2"/>
      <c r="AT3" s="2"/>
      <c r="AU3" s="12">
        <f>S3</f>
        <v>55.199999999999996</v>
      </c>
      <c r="AV3" s="2"/>
      <c r="AW3" s="2"/>
      <c r="AX3" s="2"/>
      <c r="AY3" s="2"/>
      <c r="AZ3" s="12">
        <f>S3</f>
        <v>55.199999999999996</v>
      </c>
      <c r="BA3" s="1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12">
        <f>S3</f>
        <v>55.199999999999996</v>
      </c>
      <c r="BU3" s="12"/>
      <c r="BV3" s="2"/>
      <c r="BW3" s="2"/>
      <c r="BX3" s="2"/>
      <c r="BY3" s="2"/>
      <c r="BZ3" s="2"/>
      <c r="CA3" s="2"/>
      <c r="CB3" s="2"/>
      <c r="CC3" s="2"/>
      <c r="CD3" s="12">
        <f>S3</f>
        <v>55.199999999999996</v>
      </c>
      <c r="CE3" s="2"/>
      <c r="CF3" s="2"/>
      <c r="CG3" s="2"/>
      <c r="CH3" s="2"/>
      <c r="CI3" s="2"/>
      <c r="CJ3" s="2"/>
      <c r="CK3" s="12">
        <f>S3</f>
        <v>55.199999999999996</v>
      </c>
      <c r="CL3" s="2"/>
      <c r="CM3" s="2"/>
      <c r="CN3" s="2"/>
      <c r="CO3" s="31"/>
      <c r="CP3" s="31"/>
      <c r="CQ3" s="12"/>
    </row>
    <row r="4" spans="1:95" s="10" customFormat="1" ht="12.75" customHeight="1">
      <c r="A4" s="5">
        <v>3</v>
      </c>
      <c r="B4" s="36">
        <v>38357</v>
      </c>
      <c r="C4" s="55" t="s">
        <v>121</v>
      </c>
      <c r="D4" s="17">
        <v>1</v>
      </c>
      <c r="E4" s="16" t="s">
        <v>5</v>
      </c>
      <c r="F4" s="18">
        <v>14</v>
      </c>
      <c r="G4" s="114">
        <v>0.5</v>
      </c>
      <c r="H4" s="18">
        <v>50</v>
      </c>
      <c r="I4" s="1">
        <v>2</v>
      </c>
      <c r="J4" s="19">
        <f t="shared" si="0"/>
        <v>8</v>
      </c>
      <c r="K4" s="115">
        <v>1.1</v>
      </c>
      <c r="L4" s="1">
        <f t="shared" si="3"/>
        <v>0.8000000000000007</v>
      </c>
      <c r="M4" s="1">
        <f t="shared" si="1"/>
        <v>0.8000000000000007</v>
      </c>
      <c r="N4" s="56">
        <f t="shared" si="2"/>
        <v>8.8</v>
      </c>
      <c r="O4" s="18"/>
      <c r="P4" s="1"/>
      <c r="Q4" s="1"/>
      <c r="R4" s="1"/>
      <c r="S4" s="37">
        <f t="shared" si="4"/>
        <v>8.8</v>
      </c>
      <c r="T4" s="1">
        <v>1</v>
      </c>
      <c r="U4" s="1">
        <v>2</v>
      </c>
      <c r="V4" s="1">
        <v>33</v>
      </c>
      <c r="W4" s="66" t="s">
        <v>120</v>
      </c>
      <c r="X4" s="20">
        <v>0</v>
      </c>
      <c r="Y4" s="31"/>
      <c r="Z4" s="12"/>
      <c r="AA4" s="12"/>
      <c r="AB4" s="12"/>
      <c r="AC4" s="12"/>
      <c r="AD4" s="2"/>
      <c r="AE4" s="12"/>
      <c r="AF4" s="2"/>
      <c r="AG4" s="2"/>
      <c r="AH4" s="2"/>
      <c r="AI4" s="2"/>
      <c r="AJ4" s="12"/>
      <c r="AK4" s="12"/>
      <c r="AL4" s="2"/>
      <c r="AM4" s="2"/>
      <c r="AN4" s="2"/>
      <c r="AO4" s="2"/>
      <c r="AP4" s="2"/>
      <c r="AQ4" s="2"/>
      <c r="AR4" s="2"/>
      <c r="AS4" s="2"/>
      <c r="AT4" s="2"/>
      <c r="AU4" s="12">
        <f>S4+X4</f>
        <v>8.8</v>
      </c>
      <c r="AV4" s="2"/>
      <c r="AW4" s="2"/>
      <c r="AX4" s="2"/>
      <c r="AY4" s="2"/>
      <c r="AZ4" s="12"/>
      <c r="BA4" s="1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12"/>
      <c r="BU4" s="12"/>
      <c r="BV4" s="2"/>
      <c r="BW4" s="2"/>
      <c r="BX4" s="2"/>
      <c r="BY4" s="2"/>
      <c r="BZ4" s="2"/>
      <c r="CA4" s="2"/>
      <c r="CB4" s="2"/>
      <c r="CC4" s="2"/>
      <c r="CD4" s="12"/>
      <c r="CE4" s="2"/>
      <c r="CF4" s="2"/>
      <c r="CG4" s="2"/>
      <c r="CH4" s="2"/>
      <c r="CI4" s="2"/>
      <c r="CJ4" s="2"/>
      <c r="CK4" s="12"/>
      <c r="CL4" s="2"/>
      <c r="CM4" s="2"/>
      <c r="CN4" s="2"/>
      <c r="CO4" s="31"/>
      <c r="CP4" s="31"/>
      <c r="CQ4" s="12"/>
    </row>
    <row r="5" spans="1:95" s="10" customFormat="1" ht="12.75" customHeight="1">
      <c r="A5" s="5"/>
      <c r="B5" s="36"/>
      <c r="C5" s="55"/>
      <c r="D5" s="17"/>
      <c r="E5" s="16" t="s">
        <v>119</v>
      </c>
      <c r="F5" s="18">
        <v>22</v>
      </c>
      <c r="G5" s="114">
        <v>1</v>
      </c>
      <c r="H5" s="18"/>
      <c r="I5" s="1"/>
      <c r="J5" s="19">
        <f t="shared" si="0"/>
        <v>22</v>
      </c>
      <c r="K5" s="1">
        <v>1.1</v>
      </c>
      <c r="L5" s="1">
        <f t="shared" si="3"/>
        <v>2.200000000000003</v>
      </c>
      <c r="M5" s="1">
        <f t="shared" si="1"/>
        <v>2.200000000000003</v>
      </c>
      <c r="N5" s="56">
        <f t="shared" si="2"/>
        <v>24.200000000000003</v>
      </c>
      <c r="O5" s="18"/>
      <c r="P5" s="1"/>
      <c r="Q5" s="1"/>
      <c r="R5" s="1"/>
      <c r="S5" s="37">
        <f t="shared" si="4"/>
        <v>24.200000000000003</v>
      </c>
      <c r="T5" s="1"/>
      <c r="U5" s="1"/>
      <c r="V5" s="1"/>
      <c r="W5" s="66"/>
      <c r="X5" s="20"/>
      <c r="Y5" s="31"/>
      <c r="Z5" s="12"/>
      <c r="AA5" s="12"/>
      <c r="AB5" s="12"/>
      <c r="AC5" s="12"/>
      <c r="AD5" s="2"/>
      <c r="AE5" s="12"/>
      <c r="AF5" s="2"/>
      <c r="AG5" s="2"/>
      <c r="AH5" s="2"/>
      <c r="AI5" s="2"/>
      <c r="AJ5" s="12"/>
      <c r="AK5" s="12"/>
      <c r="AL5" s="2"/>
      <c r="AM5" s="2"/>
      <c r="AN5" s="2"/>
      <c r="AO5" s="2"/>
      <c r="AP5" s="2"/>
      <c r="AQ5" s="2"/>
      <c r="AR5" s="2"/>
      <c r="AS5" s="2"/>
      <c r="AT5" s="2"/>
      <c r="AU5" s="12">
        <f>S5</f>
        <v>24.200000000000003</v>
      </c>
      <c r="AV5" s="2"/>
      <c r="AW5" s="2"/>
      <c r="AX5" s="2"/>
      <c r="AY5" s="2"/>
      <c r="AZ5" s="12"/>
      <c r="BA5" s="1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12"/>
      <c r="BU5" s="12"/>
      <c r="BV5" s="2"/>
      <c r="BW5" s="2"/>
      <c r="BX5" s="2"/>
      <c r="BY5" s="2"/>
      <c r="BZ5" s="2"/>
      <c r="CA5" s="2"/>
      <c r="CB5" s="2"/>
      <c r="CC5" s="2"/>
      <c r="CD5" s="12"/>
      <c r="CE5" s="2"/>
      <c r="CF5" s="2"/>
      <c r="CG5" s="2"/>
      <c r="CH5" s="2"/>
      <c r="CI5" s="2"/>
      <c r="CJ5" s="2"/>
      <c r="CK5" s="12"/>
      <c r="CL5" s="2"/>
      <c r="CM5" s="2"/>
      <c r="CN5" s="2"/>
      <c r="CO5" s="31"/>
      <c r="CP5" s="31"/>
      <c r="CQ5" s="12"/>
    </row>
    <row r="6" spans="1:95" s="10" customFormat="1" ht="12.75" customHeight="1">
      <c r="A6" s="5">
        <v>4</v>
      </c>
      <c r="B6" s="36">
        <v>38359</v>
      </c>
      <c r="C6" s="55" t="s">
        <v>124</v>
      </c>
      <c r="D6" s="17">
        <v>1</v>
      </c>
      <c r="E6" s="16" t="s">
        <v>5</v>
      </c>
      <c r="F6" s="18">
        <v>80</v>
      </c>
      <c r="G6" s="114">
        <v>0.5</v>
      </c>
      <c r="H6" s="18">
        <v>400</v>
      </c>
      <c r="I6" s="1">
        <v>2</v>
      </c>
      <c r="J6" s="19">
        <f t="shared" si="0"/>
        <v>48</v>
      </c>
      <c r="K6" s="1">
        <v>1.1</v>
      </c>
      <c r="L6" s="1">
        <f t="shared" si="3"/>
        <v>4.800000000000004</v>
      </c>
      <c r="M6" s="1">
        <f t="shared" si="1"/>
        <v>4.800000000000004</v>
      </c>
      <c r="N6" s="56">
        <f t="shared" si="2"/>
        <v>52.800000000000004</v>
      </c>
      <c r="O6" s="18"/>
      <c r="P6" s="1"/>
      <c r="Q6" s="1"/>
      <c r="R6" s="1"/>
      <c r="S6" s="37">
        <f t="shared" si="4"/>
        <v>52.800000000000004</v>
      </c>
      <c r="T6" s="1">
        <v>1</v>
      </c>
      <c r="U6" s="1">
        <v>2</v>
      </c>
      <c r="V6" s="1">
        <v>47</v>
      </c>
      <c r="W6" s="66" t="s">
        <v>120</v>
      </c>
      <c r="X6" s="20">
        <v>0</v>
      </c>
      <c r="Y6" s="31"/>
      <c r="Z6" s="12"/>
      <c r="AA6" s="12"/>
      <c r="AB6" s="12"/>
      <c r="AC6" s="12"/>
      <c r="AD6" s="2"/>
      <c r="AE6" s="12"/>
      <c r="AF6" s="2"/>
      <c r="AG6" s="2"/>
      <c r="AH6" s="2"/>
      <c r="AI6" s="2"/>
      <c r="AJ6" s="12"/>
      <c r="AK6" s="12"/>
      <c r="AL6" s="2"/>
      <c r="AM6" s="2"/>
      <c r="AN6" s="2"/>
      <c r="AO6" s="2"/>
      <c r="AP6" s="2"/>
      <c r="AQ6" s="2"/>
      <c r="AR6" s="2"/>
      <c r="AS6" s="2"/>
      <c r="AT6" s="2"/>
      <c r="AU6" s="12">
        <f>S6+X6</f>
        <v>52.800000000000004</v>
      </c>
      <c r="AV6" s="2"/>
      <c r="AW6" s="2"/>
      <c r="AX6" s="2"/>
      <c r="AY6" s="2"/>
      <c r="AZ6" s="12"/>
      <c r="BA6" s="1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12"/>
      <c r="BU6" s="12"/>
      <c r="BV6" s="2"/>
      <c r="BW6" s="2"/>
      <c r="BX6" s="2"/>
      <c r="BY6" s="2"/>
      <c r="BZ6" s="2"/>
      <c r="CA6" s="2"/>
      <c r="CB6" s="2"/>
      <c r="CC6" s="2"/>
      <c r="CD6" s="12"/>
      <c r="CE6" s="2"/>
      <c r="CF6" s="2"/>
      <c r="CG6" s="2"/>
      <c r="CH6" s="2"/>
      <c r="CI6" s="2"/>
      <c r="CJ6" s="2"/>
      <c r="CK6" s="12"/>
      <c r="CL6" s="2"/>
      <c r="CM6" s="2"/>
      <c r="CN6" s="2"/>
      <c r="CO6" s="31"/>
      <c r="CP6" s="31"/>
      <c r="CQ6" s="12"/>
    </row>
    <row r="7" spans="1:95" s="10" customFormat="1" ht="12.75" customHeight="1">
      <c r="A7" s="5">
        <v>5</v>
      </c>
      <c r="B7" s="36">
        <v>38360</v>
      </c>
      <c r="C7" s="55" t="s">
        <v>117</v>
      </c>
      <c r="D7" s="17">
        <v>1</v>
      </c>
      <c r="E7" s="16" t="s">
        <v>2</v>
      </c>
      <c r="F7" s="18">
        <v>8.5</v>
      </c>
      <c r="G7" s="1">
        <v>1.5</v>
      </c>
      <c r="H7" s="18">
        <v>520</v>
      </c>
      <c r="I7" s="1">
        <v>2</v>
      </c>
      <c r="J7" s="19">
        <f t="shared" si="0"/>
        <v>23.15</v>
      </c>
      <c r="K7" s="1">
        <v>1.1</v>
      </c>
      <c r="L7" s="1">
        <f t="shared" si="3"/>
        <v>2.3150000000000013</v>
      </c>
      <c r="M7" s="1">
        <f t="shared" si="1"/>
        <v>2.3150000000000013</v>
      </c>
      <c r="N7" s="56">
        <f t="shared" si="2"/>
        <v>25.465</v>
      </c>
      <c r="O7" s="18"/>
      <c r="P7" s="1"/>
      <c r="Q7" s="1"/>
      <c r="R7" s="1"/>
      <c r="S7" s="37">
        <f t="shared" si="4"/>
        <v>25.465</v>
      </c>
      <c r="T7" s="1">
        <v>7</v>
      </c>
      <c r="U7" s="1">
        <v>13</v>
      </c>
      <c r="V7" s="1">
        <v>26</v>
      </c>
      <c r="W7" s="66" t="s">
        <v>118</v>
      </c>
      <c r="X7" s="20">
        <v>5</v>
      </c>
      <c r="Y7" s="31"/>
      <c r="Z7" s="2"/>
      <c r="AA7" s="2"/>
      <c r="AB7" s="2"/>
      <c r="AC7" s="2"/>
      <c r="AD7" s="12">
        <f>S7</f>
        <v>25.465</v>
      </c>
      <c r="AE7" s="2"/>
      <c r="AF7" s="2"/>
      <c r="AG7" s="2"/>
      <c r="AH7" s="2"/>
      <c r="AI7" s="2"/>
      <c r="AJ7" s="2"/>
      <c r="AK7" s="2"/>
      <c r="AL7" s="2"/>
      <c r="AM7" s="2"/>
      <c r="AN7" s="2"/>
      <c r="AO7" s="12">
        <f>S7+X7</f>
        <v>30.465</v>
      </c>
      <c r="AP7" s="2"/>
      <c r="AQ7" s="2"/>
      <c r="AR7" s="2"/>
      <c r="AS7" s="2"/>
      <c r="AT7" s="2"/>
      <c r="AU7" s="2"/>
      <c r="AV7" s="12">
        <f>S7</f>
        <v>25.465</v>
      </c>
      <c r="AW7" s="2"/>
      <c r="AX7" s="2"/>
      <c r="AY7" s="2"/>
      <c r="AZ7" s="2"/>
      <c r="BA7" s="12">
        <f>S7</f>
        <v>25.465</v>
      </c>
      <c r="BB7" s="2"/>
      <c r="BC7" s="2"/>
      <c r="BD7" s="2"/>
      <c r="BE7" s="2"/>
      <c r="BF7" s="2"/>
      <c r="BG7" s="2"/>
      <c r="BH7" s="2"/>
      <c r="BI7" s="12">
        <f>S7</f>
        <v>25.465</v>
      </c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12">
        <f>S7</f>
        <v>25.465</v>
      </c>
      <c r="CF7" s="2"/>
      <c r="CG7" s="2"/>
      <c r="CH7" s="2"/>
      <c r="CI7" s="2"/>
      <c r="CJ7" s="2"/>
      <c r="CK7" s="2"/>
      <c r="CL7" s="12">
        <f>S7</f>
        <v>25.465</v>
      </c>
      <c r="CM7" s="2"/>
      <c r="CN7" s="2"/>
      <c r="CO7" s="31"/>
      <c r="CP7" s="31"/>
      <c r="CQ7" s="2"/>
    </row>
    <row r="8" spans="1:95" s="10" customFormat="1" ht="12.75" customHeight="1">
      <c r="A8" s="5">
        <v>6</v>
      </c>
      <c r="B8" s="36">
        <v>38360</v>
      </c>
      <c r="C8" s="55" t="s">
        <v>129</v>
      </c>
      <c r="D8" s="17">
        <v>1</v>
      </c>
      <c r="E8" s="16" t="s">
        <v>2</v>
      </c>
      <c r="F8" s="18">
        <v>6</v>
      </c>
      <c r="G8" s="1">
        <v>1.5</v>
      </c>
      <c r="H8" s="18">
        <v>200</v>
      </c>
      <c r="I8" s="1">
        <v>2</v>
      </c>
      <c r="J8" s="19">
        <f t="shared" si="0"/>
        <v>13</v>
      </c>
      <c r="K8" s="1">
        <v>1.1</v>
      </c>
      <c r="L8" s="1">
        <f t="shared" si="3"/>
        <v>1.3000000000000007</v>
      </c>
      <c r="M8" s="1">
        <f t="shared" si="1"/>
        <v>1.3000000000000007</v>
      </c>
      <c r="N8" s="56">
        <f t="shared" si="2"/>
        <v>14.3</v>
      </c>
      <c r="O8" s="18"/>
      <c r="P8" s="1"/>
      <c r="Q8" s="1"/>
      <c r="R8" s="1"/>
      <c r="S8" s="37">
        <f t="shared" si="4"/>
        <v>14.3</v>
      </c>
      <c r="T8" s="1">
        <v>5</v>
      </c>
      <c r="U8" s="1">
        <v>19</v>
      </c>
      <c r="V8" s="1">
        <v>0</v>
      </c>
      <c r="W8" s="66" t="s">
        <v>128</v>
      </c>
      <c r="X8" s="20">
        <v>5</v>
      </c>
      <c r="Y8" s="32">
        <f>S8+X8</f>
        <v>19.3</v>
      </c>
      <c r="Z8" s="2"/>
      <c r="AA8" s="2"/>
      <c r="AB8" s="2"/>
      <c r="AC8" s="2"/>
      <c r="AD8" s="12"/>
      <c r="AE8" s="12">
        <f>S8</f>
        <v>14.3</v>
      </c>
      <c r="AF8" s="2"/>
      <c r="AG8" s="12">
        <f>S8</f>
        <v>14.3</v>
      </c>
      <c r="AH8" s="2"/>
      <c r="AI8" s="2"/>
      <c r="AJ8" s="2"/>
      <c r="AK8" s="2"/>
      <c r="AL8" s="2"/>
      <c r="AM8" s="2"/>
      <c r="AN8" s="2"/>
      <c r="AO8" s="12"/>
      <c r="AP8" s="2"/>
      <c r="AQ8" s="2"/>
      <c r="AR8" s="2"/>
      <c r="AS8" s="2"/>
      <c r="AT8" s="2"/>
      <c r="AU8" s="2"/>
      <c r="AV8" s="12"/>
      <c r="AW8" s="2"/>
      <c r="AX8" s="2"/>
      <c r="AY8" s="2"/>
      <c r="AZ8" s="2"/>
      <c r="BA8" s="12"/>
      <c r="BB8" s="2"/>
      <c r="BC8" s="2"/>
      <c r="BD8" s="2"/>
      <c r="BE8" s="2"/>
      <c r="BF8" s="2"/>
      <c r="BG8" s="12">
        <f>S8</f>
        <v>14.3</v>
      </c>
      <c r="BH8" s="2"/>
      <c r="BI8" s="1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12"/>
      <c r="CF8" s="2"/>
      <c r="CG8" s="2"/>
      <c r="CH8" s="2"/>
      <c r="CI8" s="2"/>
      <c r="CJ8" s="2"/>
      <c r="CK8" s="12">
        <f>S8</f>
        <v>14.3</v>
      </c>
      <c r="CL8" s="12"/>
      <c r="CM8" s="2"/>
      <c r="CN8" s="2"/>
      <c r="CO8" s="31"/>
      <c r="CP8" s="31"/>
      <c r="CQ8" s="2"/>
    </row>
    <row r="9" spans="1:95" s="10" customFormat="1" ht="12.75" customHeight="1">
      <c r="A9" s="5">
        <v>7</v>
      </c>
      <c r="B9" s="36">
        <v>38361</v>
      </c>
      <c r="C9" s="55" t="s">
        <v>123</v>
      </c>
      <c r="D9" s="17">
        <v>1</v>
      </c>
      <c r="E9" s="16" t="s">
        <v>2</v>
      </c>
      <c r="F9" s="18">
        <v>20</v>
      </c>
      <c r="G9" s="1">
        <v>1.5</v>
      </c>
      <c r="H9" s="18">
        <v>200</v>
      </c>
      <c r="I9" s="1">
        <v>2</v>
      </c>
      <c r="J9" s="19">
        <f t="shared" si="0"/>
        <v>34</v>
      </c>
      <c r="K9" s="1">
        <v>1.1</v>
      </c>
      <c r="L9" s="2">
        <f t="shared" si="3"/>
        <v>3.4000000000000057</v>
      </c>
      <c r="M9" s="1">
        <f t="shared" si="1"/>
        <v>3.4000000000000057</v>
      </c>
      <c r="N9" s="56">
        <f t="shared" si="2"/>
        <v>37.400000000000006</v>
      </c>
      <c r="O9" s="18"/>
      <c r="P9" s="1"/>
      <c r="Q9" s="1"/>
      <c r="R9" s="1"/>
      <c r="S9" s="37">
        <f t="shared" si="4"/>
        <v>37.400000000000006</v>
      </c>
      <c r="T9" s="1">
        <v>1</v>
      </c>
      <c r="U9" s="1">
        <v>4</v>
      </c>
      <c r="V9" s="1">
        <v>37</v>
      </c>
      <c r="W9" s="66" t="s">
        <v>120</v>
      </c>
      <c r="X9" s="20">
        <v>3</v>
      </c>
      <c r="Y9" s="31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2">
        <f>S9+X9</f>
        <v>40.400000000000006</v>
      </c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31"/>
      <c r="CP9" s="31"/>
      <c r="CQ9" s="2"/>
    </row>
    <row r="10" spans="1:95" s="10" customFormat="1" ht="12.75" customHeight="1">
      <c r="A10" s="5">
        <v>8</v>
      </c>
      <c r="B10" s="36">
        <v>38361</v>
      </c>
      <c r="C10" s="55" t="s">
        <v>126</v>
      </c>
      <c r="D10" s="17">
        <v>1</v>
      </c>
      <c r="E10" s="16" t="s">
        <v>2</v>
      </c>
      <c r="F10" s="18">
        <v>18</v>
      </c>
      <c r="G10" s="1">
        <v>1.5</v>
      </c>
      <c r="H10" s="18">
        <v>900</v>
      </c>
      <c r="I10" s="1">
        <v>2</v>
      </c>
      <c r="J10" s="19">
        <f t="shared" si="0"/>
        <v>45</v>
      </c>
      <c r="K10" s="1">
        <v>1.1</v>
      </c>
      <c r="L10" s="2">
        <f t="shared" si="3"/>
        <v>4.500000000000007</v>
      </c>
      <c r="M10" s="1">
        <f t="shared" si="1"/>
        <v>4.500000000000007</v>
      </c>
      <c r="N10" s="56">
        <f t="shared" si="2"/>
        <v>49.50000000000001</v>
      </c>
      <c r="O10" s="18"/>
      <c r="P10" s="1"/>
      <c r="Q10" s="1"/>
      <c r="R10" s="1"/>
      <c r="S10" s="37">
        <f t="shared" si="4"/>
        <v>49.50000000000001</v>
      </c>
      <c r="T10" s="1">
        <v>2</v>
      </c>
      <c r="U10" s="1">
        <v>4</v>
      </c>
      <c r="V10" s="1">
        <v>48</v>
      </c>
      <c r="W10" s="66" t="s">
        <v>1</v>
      </c>
      <c r="X10" s="20">
        <v>3</v>
      </c>
      <c r="Y10" s="31"/>
      <c r="Z10" s="2"/>
      <c r="AA10" s="2"/>
      <c r="AB10" s="12">
        <f>S10</f>
        <v>49.50000000000001</v>
      </c>
      <c r="AC10" s="12"/>
      <c r="AD10" s="2"/>
      <c r="AE10" s="12">
        <f>S10+X10</f>
        <v>52.50000000000001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31"/>
      <c r="CP10" s="31"/>
      <c r="CQ10" s="2"/>
    </row>
    <row r="11" spans="1:95" s="10" customFormat="1" ht="12.75" customHeight="1">
      <c r="A11" s="4">
        <v>9</v>
      </c>
      <c r="B11" s="116">
        <v>38367</v>
      </c>
      <c r="C11" s="63" t="s">
        <v>130</v>
      </c>
      <c r="D11" s="12">
        <v>1</v>
      </c>
      <c r="E11" s="15">
        <v>71</v>
      </c>
      <c r="F11" s="13"/>
      <c r="G11" s="2"/>
      <c r="H11" s="13"/>
      <c r="I11" s="2"/>
      <c r="J11" s="19"/>
      <c r="K11" s="2"/>
      <c r="L11" s="2">
        <f t="shared" si="3"/>
        <v>0</v>
      </c>
      <c r="M11" s="1">
        <f t="shared" si="1"/>
        <v>0</v>
      </c>
      <c r="N11" s="56">
        <f t="shared" si="2"/>
        <v>0</v>
      </c>
      <c r="O11" s="13">
        <v>5</v>
      </c>
      <c r="P11" s="2">
        <v>2</v>
      </c>
      <c r="Q11" s="2"/>
      <c r="R11" s="2"/>
      <c r="S11" s="38">
        <f t="shared" si="4"/>
        <v>10</v>
      </c>
      <c r="T11" s="2">
        <v>2</v>
      </c>
      <c r="U11" s="2">
        <v>2</v>
      </c>
      <c r="V11" s="2">
        <v>0</v>
      </c>
      <c r="W11" s="67" t="s">
        <v>1</v>
      </c>
      <c r="X11" s="21">
        <v>0</v>
      </c>
      <c r="Y11" s="31"/>
      <c r="Z11" s="2"/>
      <c r="AA11" s="2"/>
      <c r="AB11" s="2"/>
      <c r="AC11" s="2"/>
      <c r="AD11" s="2"/>
      <c r="AE11" s="12">
        <f>S11+X11</f>
        <v>10</v>
      </c>
      <c r="AF11" s="2"/>
      <c r="AG11" s="12">
        <f>S11</f>
        <v>10</v>
      </c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31"/>
      <c r="CP11" s="31"/>
      <c r="CQ11" s="2"/>
    </row>
    <row r="12" spans="1:95" s="10" customFormat="1" ht="12.75" customHeight="1">
      <c r="A12" s="4">
        <v>10</v>
      </c>
      <c r="B12" s="116">
        <v>38368</v>
      </c>
      <c r="C12" s="63" t="s">
        <v>131</v>
      </c>
      <c r="D12" s="12">
        <v>1</v>
      </c>
      <c r="E12" s="15">
        <v>1</v>
      </c>
      <c r="F12" s="13">
        <v>12</v>
      </c>
      <c r="G12" s="2">
        <v>1.5</v>
      </c>
      <c r="H12" s="13">
        <v>400</v>
      </c>
      <c r="I12" s="2">
        <v>2</v>
      </c>
      <c r="J12" s="19">
        <f t="shared" si="0"/>
        <v>26</v>
      </c>
      <c r="K12" s="2">
        <v>1.1</v>
      </c>
      <c r="L12" s="2">
        <f t="shared" si="3"/>
        <v>2.6000000000000014</v>
      </c>
      <c r="M12" s="1">
        <f t="shared" si="1"/>
        <v>2.6000000000000014</v>
      </c>
      <c r="N12" s="56">
        <f t="shared" si="2"/>
        <v>28.6</v>
      </c>
      <c r="O12" s="13"/>
      <c r="P12" s="2"/>
      <c r="Q12" s="2"/>
      <c r="R12" s="2"/>
      <c r="S12" s="38">
        <f t="shared" si="4"/>
        <v>28.6</v>
      </c>
      <c r="T12" s="2">
        <v>8</v>
      </c>
      <c r="U12" s="2">
        <v>9</v>
      </c>
      <c r="V12" s="2">
        <v>29</v>
      </c>
      <c r="W12" s="67" t="s">
        <v>1</v>
      </c>
      <c r="X12" s="21">
        <v>5</v>
      </c>
      <c r="Y12" s="31"/>
      <c r="Z12" s="2"/>
      <c r="AA12" s="2"/>
      <c r="AB12" s="12">
        <f>S12</f>
        <v>28.6</v>
      </c>
      <c r="AC12" s="12"/>
      <c r="AD12" s="2"/>
      <c r="AE12" s="12">
        <f>S12+X12</f>
        <v>33.6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12">
        <f>S12</f>
        <v>28.6</v>
      </c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2">
        <f>S12</f>
        <v>28.6</v>
      </c>
      <c r="BJ12" s="2"/>
      <c r="BK12" s="2"/>
      <c r="BL12" s="2"/>
      <c r="BM12" s="12">
        <f>S12</f>
        <v>28.6</v>
      </c>
      <c r="BN12" s="2"/>
      <c r="BO12" s="2"/>
      <c r="BP12" s="12">
        <f>S12</f>
        <v>28.6</v>
      </c>
      <c r="BQ12" s="12">
        <f>S12</f>
        <v>28.6</v>
      </c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12">
        <f>S12</f>
        <v>28.6</v>
      </c>
      <c r="CF12" s="2"/>
      <c r="CG12" s="2"/>
      <c r="CH12" s="2"/>
      <c r="CI12" s="2"/>
      <c r="CJ12" s="2"/>
      <c r="CK12" s="2"/>
      <c r="CL12" s="2"/>
      <c r="CM12" s="2"/>
      <c r="CN12" s="2"/>
      <c r="CO12" s="31"/>
      <c r="CP12" s="31"/>
      <c r="CQ12" s="2"/>
    </row>
    <row r="13" spans="1:95" s="10" customFormat="1" ht="12.75" customHeight="1">
      <c r="A13" s="4">
        <v>11</v>
      </c>
      <c r="B13" s="116">
        <v>38367</v>
      </c>
      <c r="C13" s="63" t="s">
        <v>133</v>
      </c>
      <c r="D13" s="12">
        <v>1</v>
      </c>
      <c r="E13" s="15">
        <v>142</v>
      </c>
      <c r="F13" s="13">
        <v>38</v>
      </c>
      <c r="G13" s="2">
        <v>1.5</v>
      </c>
      <c r="H13" s="13">
        <v>180</v>
      </c>
      <c r="I13" s="2">
        <v>2</v>
      </c>
      <c r="J13" s="19">
        <f t="shared" si="0"/>
        <v>60.6</v>
      </c>
      <c r="K13" s="2">
        <v>1.3</v>
      </c>
      <c r="L13" s="2">
        <f t="shared" si="3"/>
        <v>18.18</v>
      </c>
      <c r="M13" s="1">
        <f t="shared" si="1"/>
        <v>18.18</v>
      </c>
      <c r="N13" s="56">
        <f t="shared" si="2"/>
        <v>78.78</v>
      </c>
      <c r="O13" s="13"/>
      <c r="P13" s="2"/>
      <c r="Q13" s="2"/>
      <c r="R13" s="2"/>
      <c r="S13" s="38">
        <f t="shared" si="4"/>
        <v>78.78</v>
      </c>
      <c r="T13" s="2">
        <v>1</v>
      </c>
      <c r="U13" s="2">
        <v>3</v>
      </c>
      <c r="V13" s="2">
        <v>63.5</v>
      </c>
      <c r="W13" s="67" t="s">
        <v>120</v>
      </c>
      <c r="X13" s="21">
        <v>0</v>
      </c>
      <c r="Y13" s="31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2">
        <f>S13+X13</f>
        <v>78.78</v>
      </c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31"/>
      <c r="CP13" s="31"/>
      <c r="CQ13" s="2"/>
    </row>
    <row r="14" spans="1:95" s="10" customFormat="1" ht="12.75" customHeight="1">
      <c r="A14" s="4">
        <v>12</v>
      </c>
      <c r="B14" s="116">
        <v>38368</v>
      </c>
      <c r="C14" s="63" t="s">
        <v>138</v>
      </c>
      <c r="D14" s="12">
        <v>1</v>
      </c>
      <c r="E14" s="15">
        <v>1</v>
      </c>
      <c r="F14" s="13">
        <v>33</v>
      </c>
      <c r="G14" s="2">
        <v>1.5</v>
      </c>
      <c r="H14" s="13">
        <v>1000</v>
      </c>
      <c r="I14" s="2">
        <v>2</v>
      </c>
      <c r="J14" s="19">
        <f t="shared" si="0"/>
        <v>69.5</v>
      </c>
      <c r="K14" s="2">
        <v>1.1</v>
      </c>
      <c r="L14" s="2">
        <f t="shared" si="3"/>
        <v>6.950000000000003</v>
      </c>
      <c r="M14" s="1">
        <f t="shared" si="1"/>
        <v>6.950000000000003</v>
      </c>
      <c r="N14" s="56">
        <f t="shared" si="2"/>
        <v>76.45</v>
      </c>
      <c r="O14" s="13"/>
      <c r="P14" s="2"/>
      <c r="Q14" s="2"/>
      <c r="R14" s="2"/>
      <c r="S14" s="38">
        <f t="shared" si="4"/>
        <v>76.45</v>
      </c>
      <c r="T14" s="2">
        <v>4</v>
      </c>
      <c r="U14" s="2">
        <v>5</v>
      </c>
      <c r="V14" s="2">
        <v>72</v>
      </c>
      <c r="W14" s="67" t="s">
        <v>139</v>
      </c>
      <c r="X14" s="21">
        <v>3</v>
      </c>
      <c r="Y14" s="31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12">
        <f>S14</f>
        <v>76.45</v>
      </c>
      <c r="AS14" s="12"/>
      <c r="AT14" s="12"/>
      <c r="AU14" s="1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12">
        <f>S14+X14</f>
        <v>79.45</v>
      </c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12">
        <f>S14</f>
        <v>76.45</v>
      </c>
      <c r="BS14" s="1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12">
        <f>S14</f>
        <v>76.45</v>
      </c>
      <c r="CJ14" s="2"/>
      <c r="CK14" s="2"/>
      <c r="CL14" s="2"/>
      <c r="CM14" s="2"/>
      <c r="CN14" s="2"/>
      <c r="CO14" s="31"/>
      <c r="CP14" s="31"/>
      <c r="CQ14" s="2"/>
    </row>
    <row r="15" spans="1:95" s="10" customFormat="1" ht="12.75" customHeight="1">
      <c r="A15" s="4">
        <v>13</v>
      </c>
      <c r="B15" s="116">
        <v>38374</v>
      </c>
      <c r="C15" s="63" t="s">
        <v>225</v>
      </c>
      <c r="D15" s="12">
        <v>1</v>
      </c>
      <c r="E15" s="15">
        <v>141</v>
      </c>
      <c r="F15" s="13">
        <v>25</v>
      </c>
      <c r="G15" s="2">
        <v>1.5</v>
      </c>
      <c r="H15" s="13">
        <v>685</v>
      </c>
      <c r="I15" s="2">
        <v>2</v>
      </c>
      <c r="J15" s="19">
        <f t="shared" si="0"/>
        <v>51.2</v>
      </c>
      <c r="K15" s="2">
        <v>1.2</v>
      </c>
      <c r="L15" s="2">
        <f t="shared" si="3"/>
        <v>10.239999999999995</v>
      </c>
      <c r="M15" s="1">
        <f t="shared" si="1"/>
        <v>10.239999999999995</v>
      </c>
      <c r="N15" s="56">
        <f t="shared" si="2"/>
        <v>61.44</v>
      </c>
      <c r="O15" s="13"/>
      <c r="P15" s="2"/>
      <c r="Q15" s="2"/>
      <c r="R15" s="2"/>
      <c r="S15" s="38">
        <f t="shared" si="4"/>
        <v>61.44</v>
      </c>
      <c r="T15" s="2">
        <v>3</v>
      </c>
      <c r="U15" s="2">
        <v>3</v>
      </c>
      <c r="V15" s="2">
        <v>54</v>
      </c>
      <c r="W15" s="67" t="s">
        <v>220</v>
      </c>
      <c r="X15" s="21">
        <v>0</v>
      </c>
      <c r="Y15" s="31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12"/>
      <c r="AS15" s="12"/>
      <c r="AT15" s="12"/>
      <c r="AU15" s="12">
        <f>S15</f>
        <v>61.44</v>
      </c>
      <c r="AV15" s="2"/>
      <c r="AW15" s="2"/>
      <c r="AX15" s="2"/>
      <c r="AY15" s="2"/>
      <c r="AZ15" s="2"/>
      <c r="BA15" s="12">
        <f>S15</f>
        <v>61.44</v>
      </c>
      <c r="BB15" s="2"/>
      <c r="BC15" s="2"/>
      <c r="BD15" s="2"/>
      <c r="BE15" s="2"/>
      <c r="BF15" s="2"/>
      <c r="BG15" s="12"/>
      <c r="BH15" s="2"/>
      <c r="BI15" s="12">
        <f>S15</f>
        <v>61.44</v>
      </c>
      <c r="BJ15" s="2"/>
      <c r="BK15" s="2"/>
      <c r="BL15" s="2"/>
      <c r="BM15" s="2"/>
      <c r="BN15" s="2"/>
      <c r="BO15" s="2"/>
      <c r="BP15" s="2"/>
      <c r="BQ15" s="2"/>
      <c r="BR15" s="12"/>
      <c r="BS15" s="1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12"/>
      <c r="CJ15" s="2"/>
      <c r="CK15" s="2"/>
      <c r="CL15" s="2"/>
      <c r="CM15" s="2"/>
      <c r="CN15" s="2"/>
      <c r="CO15" s="31"/>
      <c r="CP15" s="31"/>
      <c r="CQ15" s="2"/>
    </row>
    <row r="16" spans="1:95" s="10" customFormat="1" ht="12.75" customHeight="1">
      <c r="A16" s="4">
        <v>14</v>
      </c>
      <c r="B16" s="116">
        <v>38381</v>
      </c>
      <c r="C16" s="63" t="s">
        <v>136</v>
      </c>
      <c r="D16" s="12">
        <v>1</v>
      </c>
      <c r="E16" s="15">
        <v>1</v>
      </c>
      <c r="F16" s="13">
        <v>18</v>
      </c>
      <c r="G16" s="2">
        <v>1.5</v>
      </c>
      <c r="H16" s="13">
        <v>800</v>
      </c>
      <c r="I16" s="2">
        <v>2</v>
      </c>
      <c r="J16" s="19">
        <f t="shared" si="0"/>
        <v>43</v>
      </c>
      <c r="K16" s="2">
        <v>1.1</v>
      </c>
      <c r="L16" s="2">
        <f t="shared" si="3"/>
        <v>4.300000000000004</v>
      </c>
      <c r="M16" s="1">
        <f t="shared" si="1"/>
        <v>4.300000000000004</v>
      </c>
      <c r="N16" s="56">
        <f t="shared" si="2"/>
        <v>47.300000000000004</v>
      </c>
      <c r="O16" s="13"/>
      <c r="P16" s="2"/>
      <c r="Q16" s="2"/>
      <c r="R16" s="2"/>
      <c r="S16" s="38">
        <f t="shared" si="4"/>
        <v>47.300000000000004</v>
      </c>
      <c r="T16" s="2">
        <v>2</v>
      </c>
      <c r="U16" s="2">
        <v>2</v>
      </c>
      <c r="V16" s="2">
        <v>46</v>
      </c>
      <c r="W16" s="67" t="s">
        <v>118</v>
      </c>
      <c r="X16" s="21">
        <v>0</v>
      </c>
      <c r="Y16" s="31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2">
        <f>S16+X16</f>
        <v>47.300000000000004</v>
      </c>
      <c r="AP16" s="2"/>
      <c r="AQ16" s="2"/>
      <c r="AR16" s="2"/>
      <c r="AS16" s="2"/>
      <c r="AT16" s="2"/>
      <c r="AU16" s="2"/>
      <c r="AV16" s="12">
        <f>S16</f>
        <v>47.300000000000004</v>
      </c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31"/>
      <c r="CP16" s="31"/>
      <c r="CQ16" s="2"/>
    </row>
    <row r="17" spans="1:95" s="10" customFormat="1" ht="12.75" customHeight="1">
      <c r="A17" s="4">
        <v>15</v>
      </c>
      <c r="B17" s="116">
        <v>38381</v>
      </c>
      <c r="C17" s="63" t="s">
        <v>140</v>
      </c>
      <c r="D17" s="12">
        <v>1</v>
      </c>
      <c r="E17" s="15">
        <v>5</v>
      </c>
      <c r="F17" s="13"/>
      <c r="G17" s="2"/>
      <c r="H17" s="13"/>
      <c r="I17" s="2"/>
      <c r="J17" s="19">
        <f t="shared" si="0"/>
        <v>0</v>
      </c>
      <c r="K17" s="2"/>
      <c r="L17" s="2">
        <f t="shared" si="3"/>
        <v>0</v>
      </c>
      <c r="M17" s="1">
        <f t="shared" si="1"/>
        <v>0</v>
      </c>
      <c r="N17" s="56">
        <f t="shared" si="2"/>
        <v>0</v>
      </c>
      <c r="O17" s="13">
        <v>5</v>
      </c>
      <c r="P17" s="2">
        <v>7</v>
      </c>
      <c r="Q17" s="2"/>
      <c r="R17" s="2"/>
      <c r="S17" s="38">
        <f t="shared" si="4"/>
        <v>35</v>
      </c>
      <c r="T17" s="2">
        <v>10</v>
      </c>
      <c r="U17" s="2">
        <v>17</v>
      </c>
      <c r="V17" s="2">
        <v>30</v>
      </c>
      <c r="W17" s="67" t="s">
        <v>1</v>
      </c>
      <c r="X17" s="21">
        <v>5</v>
      </c>
      <c r="Y17" s="32">
        <f>S17</f>
        <v>35</v>
      </c>
      <c r="Z17" s="2"/>
      <c r="AA17" s="2"/>
      <c r="AB17" s="12">
        <f>S17</f>
        <v>35</v>
      </c>
      <c r="AC17" s="12"/>
      <c r="AD17" s="2"/>
      <c r="AE17" s="12">
        <f>S17+X17</f>
        <v>40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12">
        <f>S17</f>
        <v>35</v>
      </c>
      <c r="BH17" s="2"/>
      <c r="BI17" s="2"/>
      <c r="BJ17" s="2"/>
      <c r="BK17" s="2"/>
      <c r="BL17" s="2"/>
      <c r="BM17" s="2"/>
      <c r="BN17" s="2"/>
      <c r="BO17" s="2"/>
      <c r="BP17" s="12">
        <f>S17</f>
        <v>35</v>
      </c>
      <c r="BQ17" s="12">
        <f>S17</f>
        <v>35</v>
      </c>
      <c r="BR17" s="12">
        <f>S17</f>
        <v>35</v>
      </c>
      <c r="BS17" s="1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12">
        <f>S17</f>
        <v>35</v>
      </c>
      <c r="CF17" s="2"/>
      <c r="CG17" s="2"/>
      <c r="CH17" s="2"/>
      <c r="CI17" s="2"/>
      <c r="CJ17" s="12">
        <f>S17</f>
        <v>35</v>
      </c>
      <c r="CK17" s="12">
        <f>S17</f>
        <v>35</v>
      </c>
      <c r="CL17" s="2"/>
      <c r="CM17" s="2"/>
      <c r="CN17" s="2"/>
      <c r="CO17" s="31"/>
      <c r="CP17" s="31"/>
      <c r="CQ17" s="2"/>
    </row>
    <row r="18" spans="1:95" s="10" customFormat="1" ht="12.75" customHeight="1">
      <c r="A18" s="4">
        <v>16</v>
      </c>
      <c r="B18" s="116">
        <v>38381</v>
      </c>
      <c r="C18" s="63" t="s">
        <v>226</v>
      </c>
      <c r="D18" s="12">
        <v>1</v>
      </c>
      <c r="E18" s="15">
        <v>142</v>
      </c>
      <c r="F18" s="13">
        <v>26.2</v>
      </c>
      <c r="G18" s="2">
        <v>1.5</v>
      </c>
      <c r="H18" s="13">
        <v>860</v>
      </c>
      <c r="I18" s="2">
        <v>2</v>
      </c>
      <c r="J18" s="19">
        <f t="shared" si="0"/>
        <v>56.5</v>
      </c>
      <c r="K18" s="2">
        <v>1.3</v>
      </c>
      <c r="L18" s="2">
        <f t="shared" si="3"/>
        <v>16.950000000000003</v>
      </c>
      <c r="M18" s="1">
        <f t="shared" si="1"/>
        <v>16.950000000000003</v>
      </c>
      <c r="N18" s="56">
        <f t="shared" si="2"/>
        <v>73.45</v>
      </c>
      <c r="O18" s="13"/>
      <c r="P18" s="2"/>
      <c r="Q18" s="2"/>
      <c r="R18" s="2"/>
      <c r="S18" s="38">
        <f t="shared" si="4"/>
        <v>73.45</v>
      </c>
      <c r="T18" s="2">
        <v>1</v>
      </c>
      <c r="U18" s="2">
        <v>2</v>
      </c>
      <c r="V18" s="2">
        <v>59.5</v>
      </c>
      <c r="W18" s="67" t="s">
        <v>227</v>
      </c>
      <c r="X18" s="21">
        <v>0</v>
      </c>
      <c r="Y18" s="32"/>
      <c r="Z18" s="2"/>
      <c r="AA18" s="2"/>
      <c r="AB18" s="12"/>
      <c r="AC18" s="12"/>
      <c r="AD18" s="2"/>
      <c r="AE18" s="1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12">
        <f>S18</f>
        <v>73.45</v>
      </c>
      <c r="BB18" s="2"/>
      <c r="BC18" s="2"/>
      <c r="BD18" s="2"/>
      <c r="BE18" s="2"/>
      <c r="BF18" s="2"/>
      <c r="BG18" s="12"/>
      <c r="BH18" s="2"/>
      <c r="BI18" s="2"/>
      <c r="BJ18" s="2"/>
      <c r="BK18" s="2"/>
      <c r="BL18" s="2"/>
      <c r="BM18" s="2"/>
      <c r="BN18" s="2"/>
      <c r="BO18" s="2"/>
      <c r="BP18" s="12"/>
      <c r="BQ18" s="12"/>
      <c r="BR18" s="12"/>
      <c r="BS18" s="1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12"/>
      <c r="CF18" s="2"/>
      <c r="CG18" s="2"/>
      <c r="CH18" s="2"/>
      <c r="CI18" s="2"/>
      <c r="CJ18" s="12"/>
      <c r="CK18" s="12"/>
      <c r="CL18" s="2"/>
      <c r="CM18" s="2"/>
      <c r="CN18" s="2"/>
      <c r="CO18" s="31"/>
      <c r="CP18" s="31"/>
      <c r="CQ18" s="2"/>
    </row>
    <row r="19" spans="1:95" s="10" customFormat="1" ht="12.75" customHeight="1">
      <c r="A19" s="4">
        <v>17</v>
      </c>
      <c r="B19" s="116">
        <v>38382</v>
      </c>
      <c r="C19" s="63" t="s">
        <v>143</v>
      </c>
      <c r="D19" s="12">
        <v>1</v>
      </c>
      <c r="E19" s="15">
        <v>1</v>
      </c>
      <c r="F19" s="13">
        <v>22</v>
      </c>
      <c r="G19" s="2">
        <v>1.5</v>
      </c>
      <c r="H19" s="13">
        <v>750</v>
      </c>
      <c r="I19" s="2">
        <v>2</v>
      </c>
      <c r="J19" s="19">
        <f t="shared" si="0"/>
        <v>48</v>
      </c>
      <c r="K19" s="2">
        <v>1.1</v>
      </c>
      <c r="L19" s="2">
        <f t="shared" si="3"/>
        <v>4.800000000000004</v>
      </c>
      <c r="M19" s="1">
        <f t="shared" si="1"/>
        <v>4.800000000000004</v>
      </c>
      <c r="N19" s="56">
        <f t="shared" si="2"/>
        <v>52.800000000000004</v>
      </c>
      <c r="O19" s="13"/>
      <c r="P19" s="2"/>
      <c r="Q19" s="2"/>
      <c r="R19" s="2"/>
      <c r="S19" s="38">
        <f t="shared" si="4"/>
        <v>52.800000000000004</v>
      </c>
      <c r="T19" s="2">
        <v>5</v>
      </c>
      <c r="U19" s="2">
        <v>6</v>
      </c>
      <c r="V19" s="2">
        <v>51</v>
      </c>
      <c r="W19" s="67" t="s">
        <v>139</v>
      </c>
      <c r="X19" s="21">
        <v>3</v>
      </c>
      <c r="Y19" s="31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12">
        <f>S19</f>
        <v>52.800000000000004</v>
      </c>
      <c r="AS19" s="12">
        <f>S19</f>
        <v>52.800000000000004</v>
      </c>
      <c r="AT19" s="1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2">
        <f>S19+X19</f>
        <v>55.800000000000004</v>
      </c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12">
        <f>S19</f>
        <v>52.800000000000004</v>
      </c>
      <c r="BS19" s="1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12">
        <f>S19</f>
        <v>52.800000000000004</v>
      </c>
      <c r="CJ19" s="2"/>
      <c r="CK19" s="2"/>
      <c r="CL19" s="2"/>
      <c r="CM19" s="2"/>
      <c r="CN19" s="2"/>
      <c r="CO19" s="31"/>
      <c r="CP19" s="31"/>
      <c r="CQ19" s="2"/>
    </row>
    <row r="20" spans="1:95" s="10" customFormat="1" ht="12.75" customHeight="1">
      <c r="A20" s="4">
        <v>18</v>
      </c>
      <c r="B20" s="116">
        <v>38395</v>
      </c>
      <c r="C20" s="63" t="s">
        <v>145</v>
      </c>
      <c r="D20" s="12">
        <v>1</v>
      </c>
      <c r="E20" s="15">
        <v>152</v>
      </c>
      <c r="F20" s="13">
        <v>41</v>
      </c>
      <c r="G20" s="2">
        <v>1.5</v>
      </c>
      <c r="H20" s="13">
        <v>650</v>
      </c>
      <c r="I20" s="2">
        <v>2</v>
      </c>
      <c r="J20" s="19">
        <f t="shared" si="0"/>
        <v>74.5</v>
      </c>
      <c r="K20" s="2">
        <v>1.6</v>
      </c>
      <c r="L20" s="2">
        <f t="shared" si="3"/>
        <v>44.7</v>
      </c>
      <c r="M20" s="1">
        <f t="shared" si="1"/>
        <v>44.7</v>
      </c>
      <c r="N20" s="56">
        <f t="shared" si="2"/>
        <v>119.2</v>
      </c>
      <c r="O20" s="13"/>
      <c r="P20" s="2"/>
      <c r="Q20" s="2"/>
      <c r="R20" s="2"/>
      <c r="S20" s="38">
        <f t="shared" si="4"/>
        <v>119.2</v>
      </c>
      <c r="T20" s="2">
        <v>1</v>
      </c>
      <c r="U20" s="2">
        <v>2</v>
      </c>
      <c r="V20" s="2">
        <v>77.5</v>
      </c>
      <c r="W20" s="67" t="s">
        <v>120</v>
      </c>
      <c r="X20" s="21">
        <v>0</v>
      </c>
      <c r="Y20" s="31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2">
        <f>S20+X20</f>
        <v>119.2</v>
      </c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31"/>
      <c r="CP20" s="31"/>
      <c r="CQ20" s="2"/>
    </row>
    <row r="21" spans="1:95" s="10" customFormat="1" ht="12.75" customHeight="1">
      <c r="A21" s="4">
        <v>19</v>
      </c>
      <c r="B21" s="116">
        <v>38395</v>
      </c>
      <c r="C21" s="63" t="s">
        <v>221</v>
      </c>
      <c r="D21" s="12">
        <v>1</v>
      </c>
      <c r="E21" s="15">
        <v>141</v>
      </c>
      <c r="F21" s="13">
        <v>20.3</v>
      </c>
      <c r="G21" s="2">
        <v>1.5</v>
      </c>
      <c r="H21" s="13">
        <v>408</v>
      </c>
      <c r="I21" s="2">
        <v>2</v>
      </c>
      <c r="J21" s="19">
        <f t="shared" si="0"/>
        <v>38.61</v>
      </c>
      <c r="K21" s="2">
        <v>1.4</v>
      </c>
      <c r="L21" s="2">
        <f t="shared" si="3"/>
        <v>15.443999999999996</v>
      </c>
      <c r="M21" s="1">
        <f t="shared" si="1"/>
        <v>15.443999999999996</v>
      </c>
      <c r="N21" s="56">
        <f t="shared" si="2"/>
        <v>54.053999999999995</v>
      </c>
      <c r="O21" s="13"/>
      <c r="P21" s="2"/>
      <c r="Q21" s="2"/>
      <c r="R21" s="2"/>
      <c r="S21" s="38">
        <f t="shared" si="4"/>
        <v>54.053999999999995</v>
      </c>
      <c r="T21" s="2">
        <v>2</v>
      </c>
      <c r="U21" s="2">
        <v>2</v>
      </c>
      <c r="V21" s="2">
        <v>41.5</v>
      </c>
      <c r="W21" s="67" t="s">
        <v>220</v>
      </c>
      <c r="X21" s="21">
        <v>0</v>
      </c>
      <c r="Y21" s="31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2"/>
      <c r="AV21" s="2"/>
      <c r="AW21" s="2"/>
      <c r="AX21" s="2"/>
      <c r="AY21" s="2"/>
      <c r="AZ21" s="2"/>
      <c r="BA21" s="12">
        <f>S21</f>
        <v>54.053999999999995</v>
      </c>
      <c r="BB21" s="2"/>
      <c r="BC21" s="2"/>
      <c r="BD21" s="2"/>
      <c r="BE21" s="2"/>
      <c r="BF21" s="2"/>
      <c r="BG21" s="2"/>
      <c r="BH21" s="2"/>
      <c r="BI21" s="12">
        <f>S21</f>
        <v>54.053999999999995</v>
      </c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31"/>
      <c r="CP21" s="31"/>
      <c r="CQ21" s="2"/>
    </row>
    <row r="22" spans="1:95" s="10" customFormat="1" ht="12.75" customHeight="1">
      <c r="A22" s="4">
        <v>20</v>
      </c>
      <c r="B22" s="116">
        <v>38395</v>
      </c>
      <c r="C22" s="63" t="s">
        <v>147</v>
      </c>
      <c r="D22" s="12">
        <v>1</v>
      </c>
      <c r="E22" s="15">
        <v>1</v>
      </c>
      <c r="F22" s="13">
        <v>12</v>
      </c>
      <c r="G22" s="2">
        <v>1.5</v>
      </c>
      <c r="H22" s="13">
        <v>800</v>
      </c>
      <c r="I22" s="2">
        <v>2</v>
      </c>
      <c r="J22" s="19">
        <f t="shared" si="0"/>
        <v>34</v>
      </c>
      <c r="K22" s="2">
        <v>1.1</v>
      </c>
      <c r="L22" s="2">
        <f t="shared" si="3"/>
        <v>3.4000000000000057</v>
      </c>
      <c r="M22" s="1">
        <f t="shared" si="1"/>
        <v>3.4000000000000057</v>
      </c>
      <c r="N22" s="56">
        <f t="shared" si="2"/>
        <v>37.400000000000006</v>
      </c>
      <c r="O22" s="13"/>
      <c r="P22" s="2"/>
      <c r="Q22" s="2"/>
      <c r="R22" s="2"/>
      <c r="S22" s="38">
        <f t="shared" si="4"/>
        <v>37.400000000000006</v>
      </c>
      <c r="T22" s="2">
        <v>3</v>
      </c>
      <c r="U22" s="2">
        <v>4</v>
      </c>
      <c r="V22" s="2">
        <v>37</v>
      </c>
      <c r="W22" s="67" t="s">
        <v>148</v>
      </c>
      <c r="X22" s="21">
        <v>5</v>
      </c>
      <c r="Y22" s="32">
        <f>S22</f>
        <v>37.400000000000006</v>
      </c>
      <c r="Z22" s="2"/>
      <c r="AA22" s="2"/>
      <c r="AB22" s="2"/>
      <c r="AC22" s="2"/>
      <c r="AD22" s="2"/>
      <c r="AE22" s="12">
        <f>S22</f>
        <v>37.400000000000006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12">
        <f>S22+X22</f>
        <v>42.400000000000006</v>
      </c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31"/>
      <c r="CP22" s="31"/>
      <c r="CQ22" s="2"/>
    </row>
    <row r="23" spans="1:95" s="10" customFormat="1" ht="12.75" customHeight="1">
      <c r="A23" s="4">
        <v>21</v>
      </c>
      <c r="B23" s="116" t="s">
        <v>192</v>
      </c>
      <c r="C23" s="63" t="s">
        <v>207</v>
      </c>
      <c r="D23" s="12">
        <v>8</v>
      </c>
      <c r="E23" s="15">
        <v>21</v>
      </c>
      <c r="F23" s="13"/>
      <c r="G23" s="2"/>
      <c r="H23" s="13">
        <v>1750</v>
      </c>
      <c r="I23" s="2">
        <v>2</v>
      </c>
      <c r="J23" s="19">
        <f t="shared" si="0"/>
        <v>35</v>
      </c>
      <c r="K23" s="2"/>
      <c r="L23" s="2">
        <f t="shared" si="3"/>
        <v>-35</v>
      </c>
      <c r="M23" s="1">
        <f t="shared" si="1"/>
        <v>0</v>
      </c>
      <c r="N23" s="56">
        <f t="shared" si="2"/>
        <v>0</v>
      </c>
      <c r="O23" s="13">
        <v>6</v>
      </c>
      <c r="P23" s="2">
        <v>6</v>
      </c>
      <c r="Q23" s="2">
        <v>8</v>
      </c>
      <c r="R23" s="2"/>
      <c r="S23" s="38">
        <f t="shared" si="4"/>
        <v>79</v>
      </c>
      <c r="T23" s="2">
        <v>2</v>
      </c>
      <c r="U23" s="2">
        <v>6</v>
      </c>
      <c r="V23" s="2">
        <v>524</v>
      </c>
      <c r="W23" s="67" t="s">
        <v>139</v>
      </c>
      <c r="X23" s="21">
        <v>24</v>
      </c>
      <c r="Y23" s="32"/>
      <c r="Z23" s="2"/>
      <c r="AA23" s="2"/>
      <c r="AB23" s="2"/>
      <c r="AC23" s="2"/>
      <c r="AD23" s="2"/>
      <c r="AE23" s="1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1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12">
        <f>S23+X23</f>
        <v>103</v>
      </c>
      <c r="BH23" s="2"/>
      <c r="BI23" s="2"/>
      <c r="BJ23" s="2"/>
      <c r="BK23" s="2"/>
      <c r="BL23" s="2"/>
      <c r="BM23" s="2"/>
      <c r="BN23" s="2"/>
      <c r="BO23" s="12"/>
      <c r="BP23" s="2"/>
      <c r="BQ23" s="2"/>
      <c r="BR23" s="12">
        <f>S23</f>
        <v>79</v>
      </c>
      <c r="BS23" s="1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31"/>
      <c r="CP23" s="31"/>
      <c r="CQ23" s="2"/>
    </row>
    <row r="24" spans="1:95" s="10" customFormat="1" ht="12.75" customHeight="1">
      <c r="A24" s="4"/>
      <c r="B24" s="116"/>
      <c r="C24" s="63" t="s">
        <v>206</v>
      </c>
      <c r="D24" s="12"/>
      <c r="E24" s="15">
        <v>21</v>
      </c>
      <c r="F24" s="13"/>
      <c r="G24" s="2"/>
      <c r="H24" s="13">
        <v>950</v>
      </c>
      <c r="I24" s="2">
        <v>0</v>
      </c>
      <c r="J24" s="19">
        <f t="shared" si="0"/>
        <v>0</v>
      </c>
      <c r="K24" s="2"/>
      <c r="L24" s="2">
        <f t="shared" si="3"/>
        <v>0</v>
      </c>
      <c r="M24" s="1">
        <f t="shared" si="1"/>
        <v>0</v>
      </c>
      <c r="N24" s="56">
        <f t="shared" si="2"/>
        <v>0</v>
      </c>
      <c r="O24" s="13">
        <v>3</v>
      </c>
      <c r="P24" s="2">
        <v>6</v>
      </c>
      <c r="Q24" s="2"/>
      <c r="R24" s="2"/>
      <c r="S24" s="38">
        <f t="shared" si="4"/>
        <v>18</v>
      </c>
      <c r="T24" s="2"/>
      <c r="U24" s="2"/>
      <c r="V24" s="2"/>
      <c r="W24" s="67"/>
      <c r="X24" s="21"/>
      <c r="Y24" s="32"/>
      <c r="Z24" s="2"/>
      <c r="AA24" s="2"/>
      <c r="AB24" s="2"/>
      <c r="AC24" s="2"/>
      <c r="AD24" s="2"/>
      <c r="AE24" s="1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12">
        <f>S24</f>
        <v>18</v>
      </c>
      <c r="BH24" s="2"/>
      <c r="BI24" s="2"/>
      <c r="BJ24" s="2"/>
      <c r="BK24" s="2"/>
      <c r="BL24" s="2"/>
      <c r="BM24" s="2"/>
      <c r="BN24" s="2"/>
      <c r="BO24" s="12"/>
      <c r="BP24" s="2"/>
      <c r="BQ24" s="2"/>
      <c r="BR24" s="12">
        <f aca="true" t="shared" si="5" ref="BR24:BR32">S24</f>
        <v>18</v>
      </c>
      <c r="BS24" s="1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31"/>
      <c r="CP24" s="31"/>
      <c r="CQ24" s="2"/>
    </row>
    <row r="25" spans="1:95" s="10" customFormat="1" ht="12.75" customHeight="1">
      <c r="A25" s="4"/>
      <c r="B25" s="116"/>
      <c r="C25" s="63" t="s">
        <v>209</v>
      </c>
      <c r="D25" s="12"/>
      <c r="E25" s="15">
        <v>21</v>
      </c>
      <c r="F25" s="13"/>
      <c r="G25" s="2"/>
      <c r="H25" s="13">
        <v>750</v>
      </c>
      <c r="I25" s="2">
        <v>2</v>
      </c>
      <c r="J25" s="19">
        <f t="shared" si="0"/>
        <v>15</v>
      </c>
      <c r="K25" s="2"/>
      <c r="L25" s="2">
        <f t="shared" si="3"/>
        <v>-15</v>
      </c>
      <c r="M25" s="1">
        <f t="shared" si="1"/>
        <v>0</v>
      </c>
      <c r="N25" s="56">
        <f t="shared" si="2"/>
        <v>0</v>
      </c>
      <c r="O25" s="13">
        <v>4</v>
      </c>
      <c r="P25" s="2">
        <v>7</v>
      </c>
      <c r="Q25" s="2"/>
      <c r="R25" s="2"/>
      <c r="S25" s="38">
        <f t="shared" si="4"/>
        <v>43</v>
      </c>
      <c r="T25" s="2"/>
      <c r="U25" s="2"/>
      <c r="V25" s="2"/>
      <c r="W25" s="67"/>
      <c r="X25" s="21"/>
      <c r="Y25" s="32"/>
      <c r="Z25" s="2"/>
      <c r="AA25" s="2"/>
      <c r="AB25" s="2"/>
      <c r="AC25" s="2"/>
      <c r="AD25" s="2"/>
      <c r="AE25" s="1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1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12">
        <f aca="true" t="shared" si="6" ref="BG25:BG32">S25</f>
        <v>43</v>
      </c>
      <c r="BH25" s="2"/>
      <c r="BI25" s="2"/>
      <c r="BJ25" s="2"/>
      <c r="BK25" s="2"/>
      <c r="BL25" s="2"/>
      <c r="BM25" s="2"/>
      <c r="BN25" s="2"/>
      <c r="BO25" s="12"/>
      <c r="BP25" s="2"/>
      <c r="BQ25" s="2"/>
      <c r="BR25" s="12">
        <f t="shared" si="5"/>
        <v>43</v>
      </c>
      <c r="BS25" s="1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31"/>
      <c r="CP25" s="31"/>
      <c r="CQ25" s="2"/>
    </row>
    <row r="26" spans="1:95" s="10" customFormat="1" ht="12.75" customHeight="1">
      <c r="A26" s="4"/>
      <c r="B26" s="116"/>
      <c r="C26" s="63" t="s">
        <v>208</v>
      </c>
      <c r="D26" s="12"/>
      <c r="E26" s="15">
        <v>21</v>
      </c>
      <c r="F26" s="13"/>
      <c r="G26" s="2"/>
      <c r="H26" s="13">
        <v>1150</v>
      </c>
      <c r="I26" s="2">
        <v>0</v>
      </c>
      <c r="J26" s="19">
        <f t="shared" si="0"/>
        <v>0</v>
      </c>
      <c r="K26" s="2"/>
      <c r="L26" s="2">
        <f t="shared" si="3"/>
        <v>0</v>
      </c>
      <c r="M26" s="1">
        <f t="shared" si="1"/>
        <v>0</v>
      </c>
      <c r="N26" s="56">
        <f t="shared" si="2"/>
        <v>0</v>
      </c>
      <c r="O26" s="13">
        <v>4</v>
      </c>
      <c r="P26" s="2">
        <v>7</v>
      </c>
      <c r="Q26" s="2"/>
      <c r="R26" s="2"/>
      <c r="S26" s="38">
        <f t="shared" si="4"/>
        <v>28</v>
      </c>
      <c r="T26" s="2"/>
      <c r="U26" s="2"/>
      <c r="V26" s="2"/>
      <c r="W26" s="67"/>
      <c r="X26" s="21"/>
      <c r="Y26" s="32"/>
      <c r="Z26" s="2"/>
      <c r="AA26" s="2"/>
      <c r="AB26" s="2"/>
      <c r="AC26" s="2"/>
      <c r="AD26" s="2"/>
      <c r="AE26" s="1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12">
        <f t="shared" si="6"/>
        <v>28</v>
      </c>
      <c r="BH26" s="2"/>
      <c r="BI26" s="2"/>
      <c r="BJ26" s="2"/>
      <c r="BK26" s="2"/>
      <c r="BL26" s="2"/>
      <c r="BM26" s="2"/>
      <c r="BN26" s="2"/>
      <c r="BO26" s="12"/>
      <c r="BP26" s="2"/>
      <c r="BQ26" s="2"/>
      <c r="BR26" s="12">
        <f t="shared" si="5"/>
        <v>28</v>
      </c>
      <c r="BS26" s="1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31"/>
      <c r="CP26" s="31"/>
      <c r="CQ26" s="2"/>
    </row>
    <row r="27" spans="1:95" s="10" customFormat="1" ht="12.75" customHeight="1">
      <c r="A27" s="4"/>
      <c r="B27" s="116"/>
      <c r="C27" s="63" t="s">
        <v>210</v>
      </c>
      <c r="D27" s="12"/>
      <c r="E27" s="15">
        <v>22</v>
      </c>
      <c r="F27" s="13"/>
      <c r="G27" s="2"/>
      <c r="H27" s="13">
        <v>550</v>
      </c>
      <c r="I27" s="2">
        <v>2</v>
      </c>
      <c r="J27" s="19">
        <f t="shared" si="0"/>
        <v>11</v>
      </c>
      <c r="K27" s="2"/>
      <c r="L27" s="2">
        <f t="shared" si="3"/>
        <v>-11</v>
      </c>
      <c r="M27" s="1">
        <f t="shared" si="1"/>
        <v>0</v>
      </c>
      <c r="N27" s="56">
        <f t="shared" si="2"/>
        <v>0</v>
      </c>
      <c r="O27" s="13">
        <v>2</v>
      </c>
      <c r="P27" s="2">
        <v>10</v>
      </c>
      <c r="Q27" s="2"/>
      <c r="R27" s="2"/>
      <c r="S27" s="38">
        <f t="shared" si="4"/>
        <v>31</v>
      </c>
      <c r="T27" s="2"/>
      <c r="U27" s="2"/>
      <c r="V27" s="2"/>
      <c r="W27" s="67"/>
      <c r="X27" s="21"/>
      <c r="Y27" s="32"/>
      <c r="Z27" s="2"/>
      <c r="AA27" s="2"/>
      <c r="AB27" s="2"/>
      <c r="AC27" s="2"/>
      <c r="AD27" s="2"/>
      <c r="AE27" s="1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12">
        <f t="shared" si="6"/>
        <v>31</v>
      </c>
      <c r="BH27" s="2"/>
      <c r="BI27" s="2"/>
      <c r="BJ27" s="2"/>
      <c r="BK27" s="2"/>
      <c r="BL27" s="2"/>
      <c r="BM27" s="2"/>
      <c r="BN27" s="2"/>
      <c r="BO27" s="12"/>
      <c r="BP27" s="2"/>
      <c r="BQ27" s="2"/>
      <c r="BR27" s="12">
        <f t="shared" si="5"/>
        <v>31</v>
      </c>
      <c r="BS27" s="1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31"/>
      <c r="CP27" s="31"/>
      <c r="CQ27" s="2"/>
    </row>
    <row r="28" spans="1:95" s="10" customFormat="1" ht="12.75" customHeight="1">
      <c r="A28" s="4"/>
      <c r="B28" s="116"/>
      <c r="C28" s="63" t="s">
        <v>211</v>
      </c>
      <c r="D28" s="12"/>
      <c r="E28" s="15">
        <v>22</v>
      </c>
      <c r="F28" s="13"/>
      <c r="G28" s="2"/>
      <c r="H28" s="13">
        <v>550</v>
      </c>
      <c r="I28" s="2">
        <v>1</v>
      </c>
      <c r="J28" s="19">
        <f t="shared" si="0"/>
        <v>5.5</v>
      </c>
      <c r="K28" s="2"/>
      <c r="L28" s="2">
        <f t="shared" si="3"/>
        <v>-5.5</v>
      </c>
      <c r="M28" s="1">
        <f t="shared" si="1"/>
        <v>0</v>
      </c>
      <c r="N28" s="56">
        <f t="shared" si="2"/>
        <v>0</v>
      </c>
      <c r="O28" s="13">
        <v>2</v>
      </c>
      <c r="P28" s="2">
        <v>10</v>
      </c>
      <c r="Q28" s="2"/>
      <c r="R28" s="2"/>
      <c r="S28" s="38">
        <f t="shared" si="4"/>
        <v>25.5</v>
      </c>
      <c r="T28" s="2"/>
      <c r="U28" s="2"/>
      <c r="V28" s="2"/>
      <c r="W28" s="67"/>
      <c r="X28" s="21"/>
      <c r="Y28" s="32"/>
      <c r="Z28" s="2"/>
      <c r="AA28" s="2"/>
      <c r="AB28" s="2"/>
      <c r="AC28" s="2"/>
      <c r="AD28" s="2"/>
      <c r="AE28" s="1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12">
        <f t="shared" si="6"/>
        <v>25.5</v>
      </c>
      <c r="BH28" s="2"/>
      <c r="BI28" s="2"/>
      <c r="BJ28" s="2"/>
      <c r="BK28" s="2"/>
      <c r="BL28" s="2"/>
      <c r="BM28" s="2"/>
      <c r="BN28" s="2"/>
      <c r="BO28" s="12"/>
      <c r="BP28" s="2"/>
      <c r="BQ28" s="2"/>
      <c r="BR28" s="12">
        <f t="shared" si="5"/>
        <v>25.5</v>
      </c>
      <c r="BS28" s="1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31"/>
      <c r="CP28" s="31"/>
      <c r="CQ28" s="2"/>
    </row>
    <row r="29" spans="1:95" s="10" customFormat="1" ht="12.75" customHeight="1">
      <c r="A29" s="4"/>
      <c r="B29" s="116"/>
      <c r="C29" s="63" t="s">
        <v>212</v>
      </c>
      <c r="D29" s="12"/>
      <c r="E29" s="15">
        <v>23</v>
      </c>
      <c r="F29" s="13"/>
      <c r="G29" s="2"/>
      <c r="H29" s="13">
        <v>600</v>
      </c>
      <c r="I29" s="2">
        <v>4</v>
      </c>
      <c r="J29" s="19">
        <f t="shared" si="0"/>
        <v>24</v>
      </c>
      <c r="K29" s="2"/>
      <c r="L29" s="2">
        <f t="shared" si="3"/>
        <v>-24</v>
      </c>
      <c r="M29" s="1">
        <f t="shared" si="1"/>
        <v>0</v>
      </c>
      <c r="N29" s="56">
        <f t="shared" si="2"/>
        <v>0</v>
      </c>
      <c r="O29" s="13">
        <v>3</v>
      </c>
      <c r="P29" s="2">
        <v>8</v>
      </c>
      <c r="Q29" s="2"/>
      <c r="R29" s="2"/>
      <c r="S29" s="38">
        <f t="shared" si="4"/>
        <v>48</v>
      </c>
      <c r="T29" s="2"/>
      <c r="U29" s="2"/>
      <c r="V29" s="2"/>
      <c r="W29" s="67"/>
      <c r="X29" s="21"/>
      <c r="Y29" s="32"/>
      <c r="Z29" s="2"/>
      <c r="AA29" s="2"/>
      <c r="AB29" s="2"/>
      <c r="AC29" s="2"/>
      <c r="AD29" s="2"/>
      <c r="AE29" s="1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12">
        <f t="shared" si="6"/>
        <v>48</v>
      </c>
      <c r="BH29" s="2"/>
      <c r="BI29" s="2"/>
      <c r="BJ29" s="2"/>
      <c r="BK29" s="2"/>
      <c r="BL29" s="2"/>
      <c r="BM29" s="2"/>
      <c r="BN29" s="2"/>
      <c r="BO29" s="12"/>
      <c r="BP29" s="2"/>
      <c r="BQ29" s="2"/>
      <c r="BR29" s="12">
        <f t="shared" si="5"/>
        <v>48</v>
      </c>
      <c r="BS29" s="1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31"/>
      <c r="CP29" s="31"/>
      <c r="CQ29" s="2"/>
    </row>
    <row r="30" spans="1:95" s="10" customFormat="1" ht="12.75" customHeight="1">
      <c r="A30" s="4"/>
      <c r="B30" s="116"/>
      <c r="C30" s="63" t="s">
        <v>213</v>
      </c>
      <c r="D30" s="12"/>
      <c r="E30" s="15">
        <v>23</v>
      </c>
      <c r="F30" s="13"/>
      <c r="G30" s="2"/>
      <c r="H30" s="13">
        <v>600</v>
      </c>
      <c r="I30" s="2">
        <v>2</v>
      </c>
      <c r="J30" s="19">
        <f t="shared" si="0"/>
        <v>12</v>
      </c>
      <c r="K30" s="2"/>
      <c r="L30" s="2">
        <f t="shared" si="3"/>
        <v>-12</v>
      </c>
      <c r="M30" s="1">
        <f t="shared" si="1"/>
        <v>0</v>
      </c>
      <c r="N30" s="56">
        <f t="shared" si="2"/>
        <v>0</v>
      </c>
      <c r="O30" s="13">
        <v>3</v>
      </c>
      <c r="P30" s="2">
        <v>8</v>
      </c>
      <c r="Q30" s="2"/>
      <c r="R30" s="2"/>
      <c r="S30" s="38">
        <f t="shared" si="4"/>
        <v>36</v>
      </c>
      <c r="T30" s="2"/>
      <c r="U30" s="2"/>
      <c r="V30" s="2"/>
      <c r="W30" s="67"/>
      <c r="X30" s="21"/>
      <c r="Y30" s="32"/>
      <c r="Z30" s="2"/>
      <c r="AA30" s="2"/>
      <c r="AB30" s="2"/>
      <c r="AC30" s="2"/>
      <c r="AD30" s="2"/>
      <c r="AE30" s="1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1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12">
        <f t="shared" si="6"/>
        <v>36</v>
      </c>
      <c r="BH30" s="2"/>
      <c r="BI30" s="2"/>
      <c r="BJ30" s="2"/>
      <c r="BK30" s="2"/>
      <c r="BL30" s="2"/>
      <c r="BM30" s="2"/>
      <c r="BN30" s="2"/>
      <c r="BO30" s="12"/>
      <c r="BP30" s="2"/>
      <c r="BQ30" s="2"/>
      <c r="BR30" s="12">
        <f t="shared" si="5"/>
        <v>36</v>
      </c>
      <c r="BS30" s="1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31"/>
      <c r="CP30" s="31"/>
      <c r="CQ30" s="2"/>
    </row>
    <row r="31" spans="1:95" s="10" customFormat="1" ht="12.75" customHeight="1">
      <c r="A31" s="4"/>
      <c r="B31" s="116"/>
      <c r="C31" s="63" t="s">
        <v>215</v>
      </c>
      <c r="D31" s="12"/>
      <c r="E31" s="15">
        <v>23</v>
      </c>
      <c r="F31" s="13"/>
      <c r="G31" s="2"/>
      <c r="H31" s="13">
        <v>1450</v>
      </c>
      <c r="I31" s="2">
        <v>4</v>
      </c>
      <c r="J31" s="19">
        <f t="shared" si="0"/>
        <v>58</v>
      </c>
      <c r="K31" s="2"/>
      <c r="L31" s="2">
        <f t="shared" si="3"/>
        <v>-58</v>
      </c>
      <c r="M31" s="1">
        <f t="shared" si="1"/>
        <v>0</v>
      </c>
      <c r="N31" s="56">
        <f t="shared" si="2"/>
        <v>0</v>
      </c>
      <c r="O31" s="13">
        <v>6</v>
      </c>
      <c r="P31" s="2">
        <v>12</v>
      </c>
      <c r="Q31" s="2"/>
      <c r="R31" s="2"/>
      <c r="S31" s="38">
        <f t="shared" si="4"/>
        <v>130</v>
      </c>
      <c r="T31" s="2"/>
      <c r="U31" s="2"/>
      <c r="V31" s="2"/>
      <c r="W31" s="67"/>
      <c r="X31" s="21"/>
      <c r="Y31" s="32"/>
      <c r="Z31" s="2"/>
      <c r="AA31" s="2"/>
      <c r="AB31" s="2"/>
      <c r="AC31" s="2"/>
      <c r="AD31" s="2"/>
      <c r="AE31" s="1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1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2">
        <f t="shared" si="6"/>
        <v>130</v>
      </c>
      <c r="BH31" s="2"/>
      <c r="BI31" s="2"/>
      <c r="BJ31" s="2"/>
      <c r="BK31" s="2"/>
      <c r="BL31" s="2"/>
      <c r="BM31" s="2"/>
      <c r="BN31" s="2"/>
      <c r="BO31" s="12"/>
      <c r="BP31" s="2"/>
      <c r="BQ31" s="2"/>
      <c r="BR31" s="12">
        <f t="shared" si="5"/>
        <v>130</v>
      </c>
      <c r="BS31" s="1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31"/>
      <c r="CP31" s="31"/>
      <c r="CQ31" s="2"/>
    </row>
    <row r="32" spans="1:95" s="10" customFormat="1" ht="12.75" customHeight="1">
      <c r="A32" s="4"/>
      <c r="B32" s="116"/>
      <c r="C32" s="63" t="s">
        <v>214</v>
      </c>
      <c r="D32" s="12"/>
      <c r="E32" s="15">
        <v>23</v>
      </c>
      <c r="F32" s="13"/>
      <c r="G32" s="2"/>
      <c r="H32" s="13">
        <v>1450</v>
      </c>
      <c r="I32" s="2">
        <v>2</v>
      </c>
      <c r="J32" s="19">
        <f t="shared" si="0"/>
        <v>29</v>
      </c>
      <c r="K32" s="2"/>
      <c r="L32" s="2">
        <f t="shared" si="3"/>
        <v>-29</v>
      </c>
      <c r="M32" s="1">
        <f t="shared" si="1"/>
        <v>0</v>
      </c>
      <c r="N32" s="56">
        <f t="shared" si="2"/>
        <v>0</v>
      </c>
      <c r="O32" s="13">
        <v>5</v>
      </c>
      <c r="P32" s="2">
        <v>12</v>
      </c>
      <c r="Q32" s="2"/>
      <c r="R32" s="2"/>
      <c r="S32" s="38">
        <f t="shared" si="4"/>
        <v>89</v>
      </c>
      <c r="T32" s="2"/>
      <c r="U32" s="2"/>
      <c r="V32" s="2"/>
      <c r="W32" s="67"/>
      <c r="X32" s="21"/>
      <c r="Y32" s="32"/>
      <c r="Z32" s="2"/>
      <c r="AA32" s="2"/>
      <c r="AB32" s="2"/>
      <c r="AC32" s="2"/>
      <c r="AD32" s="2"/>
      <c r="AE32" s="1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1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12">
        <f t="shared" si="6"/>
        <v>89</v>
      </c>
      <c r="BH32" s="2"/>
      <c r="BI32" s="2"/>
      <c r="BJ32" s="2"/>
      <c r="BK32" s="2"/>
      <c r="BL32" s="2"/>
      <c r="BM32" s="2"/>
      <c r="BN32" s="2"/>
      <c r="BO32" s="12"/>
      <c r="BP32" s="2"/>
      <c r="BQ32" s="2"/>
      <c r="BR32" s="12">
        <f t="shared" si="5"/>
        <v>89</v>
      </c>
      <c r="BS32" s="1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31"/>
      <c r="CP32" s="31"/>
      <c r="CQ32" s="2"/>
    </row>
    <row r="33" spans="1:95" s="10" customFormat="1" ht="12.75" customHeight="1">
      <c r="A33" s="4">
        <v>22</v>
      </c>
      <c r="B33" s="126" t="s">
        <v>149</v>
      </c>
      <c r="C33" s="63" t="s">
        <v>150</v>
      </c>
      <c r="D33" s="12">
        <v>2</v>
      </c>
      <c r="E33" s="15">
        <v>42</v>
      </c>
      <c r="F33" s="13">
        <v>12</v>
      </c>
      <c r="G33" s="2">
        <v>1.5</v>
      </c>
      <c r="H33" s="13"/>
      <c r="I33" s="2"/>
      <c r="J33" s="19">
        <f t="shared" si="0"/>
        <v>18</v>
      </c>
      <c r="K33" s="2"/>
      <c r="L33" s="2">
        <f t="shared" si="3"/>
        <v>-18</v>
      </c>
      <c r="M33" s="1">
        <f t="shared" si="1"/>
        <v>0</v>
      </c>
      <c r="N33" s="56">
        <f t="shared" si="2"/>
        <v>0</v>
      </c>
      <c r="O33" s="13"/>
      <c r="P33" s="2"/>
      <c r="Q33" s="2"/>
      <c r="R33" s="2"/>
      <c r="S33" s="38">
        <f t="shared" si="4"/>
        <v>18</v>
      </c>
      <c r="T33" s="2">
        <v>4</v>
      </c>
      <c r="U33" s="2">
        <v>4</v>
      </c>
      <c r="V33" s="2">
        <v>24</v>
      </c>
      <c r="W33" s="67" t="s">
        <v>1</v>
      </c>
      <c r="X33" s="21">
        <v>6</v>
      </c>
      <c r="Y33" s="31"/>
      <c r="Z33" s="2"/>
      <c r="AA33" s="2"/>
      <c r="AB33" s="12">
        <f>S33</f>
        <v>18</v>
      </c>
      <c r="AC33" s="12"/>
      <c r="AD33" s="2"/>
      <c r="AE33" s="12">
        <f>S33+X33</f>
        <v>24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1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12">
        <f>S33</f>
        <v>18</v>
      </c>
      <c r="BQ33" s="12">
        <f>S33</f>
        <v>18</v>
      </c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31"/>
      <c r="CP33" s="31"/>
      <c r="CQ33" s="2"/>
    </row>
    <row r="34" spans="1:95" s="10" customFormat="1" ht="12.75" customHeight="1">
      <c r="A34" s="4">
        <v>23</v>
      </c>
      <c r="B34" s="116">
        <v>38402</v>
      </c>
      <c r="C34" s="63" t="s">
        <v>168</v>
      </c>
      <c r="D34" s="12">
        <v>1</v>
      </c>
      <c r="E34" s="15">
        <v>142</v>
      </c>
      <c r="F34" s="13">
        <v>30</v>
      </c>
      <c r="G34" s="2">
        <v>1.5</v>
      </c>
      <c r="H34" s="13">
        <v>1000</v>
      </c>
      <c r="I34" s="2">
        <v>2</v>
      </c>
      <c r="J34" s="19">
        <f t="shared" si="0"/>
        <v>65</v>
      </c>
      <c r="K34" s="2">
        <v>1.4</v>
      </c>
      <c r="L34" s="2">
        <f t="shared" si="3"/>
        <v>26</v>
      </c>
      <c r="M34" s="1">
        <f t="shared" si="1"/>
        <v>26</v>
      </c>
      <c r="N34" s="56">
        <f t="shared" si="2"/>
        <v>91</v>
      </c>
      <c r="O34" s="13"/>
      <c r="P34" s="2"/>
      <c r="Q34" s="2"/>
      <c r="R34" s="2"/>
      <c r="S34" s="38">
        <f t="shared" si="4"/>
        <v>91</v>
      </c>
      <c r="T34" s="2">
        <v>2</v>
      </c>
      <c r="U34" s="2">
        <v>4</v>
      </c>
      <c r="V34" s="2">
        <v>68</v>
      </c>
      <c r="W34" s="67" t="s">
        <v>153</v>
      </c>
      <c r="X34" s="21">
        <v>3</v>
      </c>
      <c r="Y34" s="31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12">
        <f>S34+X34</f>
        <v>94</v>
      </c>
      <c r="AL34" s="2"/>
      <c r="AM34" s="2"/>
      <c r="AN34" s="2"/>
      <c r="AO34" s="2"/>
      <c r="AP34" s="2"/>
      <c r="AQ34" s="2"/>
      <c r="AR34" s="2"/>
      <c r="AS34" s="2"/>
      <c r="AT34" s="2"/>
      <c r="AU34" s="12">
        <f>S34</f>
        <v>91</v>
      </c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31"/>
      <c r="CP34" s="31"/>
      <c r="CQ34" s="2"/>
    </row>
    <row r="35" spans="1:95" s="10" customFormat="1" ht="12.75" customHeight="1">
      <c r="A35" s="4">
        <v>24</v>
      </c>
      <c r="B35" s="116">
        <v>38409</v>
      </c>
      <c r="C35" s="63" t="s">
        <v>167</v>
      </c>
      <c r="D35" s="12">
        <v>1</v>
      </c>
      <c r="E35" s="15">
        <v>141</v>
      </c>
      <c r="F35" s="13">
        <v>20</v>
      </c>
      <c r="G35" s="2">
        <v>1.5</v>
      </c>
      <c r="H35" s="13">
        <v>615</v>
      </c>
      <c r="I35" s="2">
        <v>2</v>
      </c>
      <c r="J35" s="19">
        <f t="shared" si="0"/>
        <v>42.3</v>
      </c>
      <c r="K35" s="2">
        <v>1.4</v>
      </c>
      <c r="L35" s="2">
        <f t="shared" si="3"/>
        <v>16.919999999999995</v>
      </c>
      <c r="M35" s="1">
        <f t="shared" si="1"/>
        <v>16.919999999999995</v>
      </c>
      <c r="N35" s="56">
        <f t="shared" si="2"/>
        <v>59.21999999999999</v>
      </c>
      <c r="O35" s="13"/>
      <c r="P35" s="2"/>
      <c r="Q35" s="2"/>
      <c r="R35" s="2"/>
      <c r="S35" s="38">
        <f t="shared" si="4"/>
        <v>59.21999999999999</v>
      </c>
      <c r="T35" s="2">
        <v>2</v>
      </c>
      <c r="U35" s="2">
        <v>3</v>
      </c>
      <c r="V35" s="2">
        <v>45</v>
      </c>
      <c r="W35" s="67" t="s">
        <v>120</v>
      </c>
      <c r="X35" s="21">
        <v>0</v>
      </c>
      <c r="Y35" s="3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12">
        <f>S35+X35</f>
        <v>59.21999999999999</v>
      </c>
      <c r="AV35" s="2"/>
      <c r="AW35" s="2"/>
      <c r="AX35" s="2"/>
      <c r="AY35" s="2"/>
      <c r="AZ35" s="2"/>
      <c r="BA35" s="12">
        <f>S35</f>
        <v>59.21999999999999</v>
      </c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31"/>
      <c r="CP35" s="31"/>
      <c r="CQ35" s="2"/>
    </row>
    <row r="36" spans="1:95" s="10" customFormat="1" ht="12.75" customHeight="1">
      <c r="A36" s="4">
        <v>25</v>
      </c>
      <c r="B36" s="116">
        <v>38410</v>
      </c>
      <c r="C36" s="63" t="s">
        <v>155</v>
      </c>
      <c r="D36" s="12">
        <v>1</v>
      </c>
      <c r="E36" s="15">
        <v>5</v>
      </c>
      <c r="F36" s="13"/>
      <c r="G36" s="2"/>
      <c r="H36" s="13"/>
      <c r="I36" s="2"/>
      <c r="J36" s="19">
        <f t="shared" si="0"/>
        <v>0</v>
      </c>
      <c r="K36" s="2"/>
      <c r="L36" s="2">
        <f t="shared" si="3"/>
        <v>0</v>
      </c>
      <c r="M36" s="1">
        <f t="shared" si="1"/>
        <v>0</v>
      </c>
      <c r="N36" s="56">
        <f t="shared" si="2"/>
        <v>0</v>
      </c>
      <c r="O36" s="13">
        <v>4</v>
      </c>
      <c r="P36" s="2">
        <v>7</v>
      </c>
      <c r="Q36" s="2"/>
      <c r="R36" s="2"/>
      <c r="S36" s="38">
        <f t="shared" si="4"/>
        <v>28</v>
      </c>
      <c r="T36" s="2">
        <v>4</v>
      </c>
      <c r="U36" s="2">
        <v>4</v>
      </c>
      <c r="V36" s="2">
        <v>28</v>
      </c>
      <c r="W36" s="67" t="s">
        <v>1</v>
      </c>
      <c r="X36" s="21">
        <v>3</v>
      </c>
      <c r="Y36" s="31"/>
      <c r="Z36" s="2"/>
      <c r="AA36" s="2"/>
      <c r="AB36" s="12">
        <f>S36</f>
        <v>28</v>
      </c>
      <c r="AC36" s="12"/>
      <c r="AD36" s="2"/>
      <c r="AE36" s="12">
        <f>S36+X36</f>
        <v>31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1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12">
        <f>S36</f>
        <v>28</v>
      </c>
      <c r="BQ36" s="12">
        <f>S36</f>
        <v>28</v>
      </c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31"/>
      <c r="CP36" s="31"/>
      <c r="CQ36" s="2"/>
    </row>
    <row r="37" spans="1:95" s="10" customFormat="1" ht="12.75" customHeight="1">
      <c r="A37" s="4">
        <v>26</v>
      </c>
      <c r="B37" s="116" t="s">
        <v>158</v>
      </c>
      <c r="C37" s="63" t="s">
        <v>159</v>
      </c>
      <c r="D37" s="12">
        <v>5</v>
      </c>
      <c r="E37" s="15">
        <v>5</v>
      </c>
      <c r="F37" s="13"/>
      <c r="G37" s="2"/>
      <c r="H37" s="13"/>
      <c r="I37" s="2"/>
      <c r="J37" s="19">
        <f t="shared" si="0"/>
        <v>0</v>
      </c>
      <c r="K37" s="2"/>
      <c r="L37" s="2">
        <f t="shared" si="3"/>
        <v>0</v>
      </c>
      <c r="M37" s="1">
        <f t="shared" si="1"/>
        <v>0</v>
      </c>
      <c r="N37" s="56">
        <f t="shared" si="2"/>
        <v>0</v>
      </c>
      <c r="O37" s="13">
        <v>25</v>
      </c>
      <c r="P37" s="2">
        <v>7</v>
      </c>
      <c r="Q37" s="2"/>
      <c r="R37" s="2"/>
      <c r="S37" s="38">
        <f t="shared" si="4"/>
        <v>175</v>
      </c>
      <c r="T37" s="2">
        <v>2</v>
      </c>
      <c r="U37" s="2">
        <v>19</v>
      </c>
      <c r="V37" s="2">
        <v>175</v>
      </c>
      <c r="W37" s="67" t="s">
        <v>1</v>
      </c>
      <c r="X37" s="21">
        <v>25</v>
      </c>
      <c r="Y37" s="31"/>
      <c r="Z37" s="2"/>
      <c r="AA37" s="2"/>
      <c r="AB37" s="2"/>
      <c r="AC37" s="2"/>
      <c r="AD37" s="2"/>
      <c r="AE37" s="12">
        <f>S37+X37</f>
        <v>200</v>
      </c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12">
        <f>S37</f>
        <v>175</v>
      </c>
      <c r="AQ37" s="2"/>
      <c r="AR37" s="2"/>
      <c r="AS37" s="2"/>
      <c r="AT37" s="2"/>
      <c r="AU37" s="1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31"/>
      <c r="CP37" s="31"/>
      <c r="CQ37" s="2"/>
    </row>
    <row r="38" spans="1:95" s="10" customFormat="1" ht="12.75" customHeight="1">
      <c r="A38" s="4">
        <v>27</v>
      </c>
      <c r="B38" s="116">
        <v>38416</v>
      </c>
      <c r="C38" s="63" t="s">
        <v>162</v>
      </c>
      <c r="D38" s="12">
        <v>1</v>
      </c>
      <c r="E38" s="15">
        <v>1</v>
      </c>
      <c r="F38" s="13">
        <v>10</v>
      </c>
      <c r="G38" s="2">
        <v>1.5</v>
      </c>
      <c r="H38" s="13">
        <v>600</v>
      </c>
      <c r="I38" s="2">
        <v>2</v>
      </c>
      <c r="J38" s="19">
        <f t="shared" si="0"/>
        <v>27</v>
      </c>
      <c r="K38" s="2">
        <v>1</v>
      </c>
      <c r="L38" s="2">
        <f t="shared" si="3"/>
        <v>0</v>
      </c>
      <c r="M38" s="1">
        <f t="shared" si="1"/>
        <v>0</v>
      </c>
      <c r="N38" s="56">
        <f t="shared" si="2"/>
        <v>27</v>
      </c>
      <c r="O38" s="13"/>
      <c r="P38" s="2"/>
      <c r="Q38" s="2"/>
      <c r="R38" s="2">
        <v>5</v>
      </c>
      <c r="S38" s="38">
        <f t="shared" si="4"/>
        <v>32</v>
      </c>
      <c r="T38" s="2">
        <v>5</v>
      </c>
      <c r="U38" s="2">
        <v>15</v>
      </c>
      <c r="V38" s="2">
        <v>30</v>
      </c>
      <c r="W38" s="67" t="s">
        <v>163</v>
      </c>
      <c r="X38" s="21">
        <v>5</v>
      </c>
      <c r="Y38" s="31"/>
      <c r="Z38" s="2"/>
      <c r="AA38" s="2"/>
      <c r="AB38" s="2"/>
      <c r="AC38" s="2"/>
      <c r="AD38" s="2"/>
      <c r="AE38" s="12">
        <f>S38</f>
        <v>32</v>
      </c>
      <c r="AF38" s="2"/>
      <c r="AG38" s="2"/>
      <c r="AH38" s="2"/>
      <c r="AI38" s="2"/>
      <c r="AJ38" s="12">
        <f>S38+X38</f>
        <v>37</v>
      </c>
      <c r="AK38" s="2"/>
      <c r="AL38" s="2"/>
      <c r="AM38" s="2"/>
      <c r="AN38" s="2"/>
      <c r="AO38" s="12">
        <f>S38</f>
        <v>32</v>
      </c>
      <c r="AP38" s="2"/>
      <c r="AQ38" s="2"/>
      <c r="AR38" s="2"/>
      <c r="AS38" s="2"/>
      <c r="AT38" s="2"/>
      <c r="AU38" s="12"/>
      <c r="AV38" s="12">
        <f>S38</f>
        <v>32</v>
      </c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12">
        <f>S38</f>
        <v>32</v>
      </c>
      <c r="CK38" s="2"/>
      <c r="CL38" s="2"/>
      <c r="CM38" s="2"/>
      <c r="CN38" s="2"/>
      <c r="CO38" s="31"/>
      <c r="CP38" s="31"/>
      <c r="CQ38" s="2"/>
    </row>
    <row r="39" spans="1:95" s="10" customFormat="1" ht="12.75" customHeight="1">
      <c r="A39" s="4">
        <v>28</v>
      </c>
      <c r="B39" s="116">
        <v>38416</v>
      </c>
      <c r="C39" s="63" t="s">
        <v>165</v>
      </c>
      <c r="D39" s="12">
        <v>1</v>
      </c>
      <c r="E39" s="15">
        <v>141</v>
      </c>
      <c r="F39" s="13">
        <v>20.5</v>
      </c>
      <c r="G39" s="2">
        <v>1.5</v>
      </c>
      <c r="H39" s="13">
        <v>650</v>
      </c>
      <c r="I39" s="2">
        <v>2</v>
      </c>
      <c r="J39" s="19">
        <f t="shared" si="0"/>
        <v>43.75</v>
      </c>
      <c r="K39" s="2">
        <v>1.2</v>
      </c>
      <c r="L39" s="2">
        <f t="shared" si="3"/>
        <v>8.75</v>
      </c>
      <c r="M39" s="1">
        <f t="shared" si="1"/>
        <v>8.75</v>
      </c>
      <c r="N39" s="56">
        <f t="shared" si="2"/>
        <v>52.5</v>
      </c>
      <c r="O39" s="13"/>
      <c r="P39" s="2"/>
      <c r="Q39" s="2"/>
      <c r="R39" s="2"/>
      <c r="S39" s="38">
        <f t="shared" si="4"/>
        <v>52.5</v>
      </c>
      <c r="T39" s="2">
        <v>3</v>
      </c>
      <c r="U39" s="2">
        <v>4</v>
      </c>
      <c r="V39" s="2">
        <v>44</v>
      </c>
      <c r="W39" s="67" t="s">
        <v>120</v>
      </c>
      <c r="X39" s="21">
        <v>3</v>
      </c>
      <c r="Y39" s="3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2">
        <f>S39+X39</f>
        <v>55.5</v>
      </c>
      <c r="AV39" s="2"/>
      <c r="AW39" s="2"/>
      <c r="AX39" s="2"/>
      <c r="AY39" s="2"/>
      <c r="AZ39" s="2"/>
      <c r="BA39" s="12">
        <f>S39</f>
        <v>52.5</v>
      </c>
      <c r="BB39" s="2"/>
      <c r="BC39" s="2"/>
      <c r="BD39" s="2"/>
      <c r="BE39" s="2"/>
      <c r="BF39" s="2"/>
      <c r="BG39" s="2"/>
      <c r="BH39" s="2"/>
      <c r="BI39" s="12">
        <f>S39</f>
        <v>52.5</v>
      </c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31"/>
      <c r="CP39" s="31"/>
      <c r="CQ39" s="2"/>
    </row>
    <row r="40" spans="1:95" s="10" customFormat="1" ht="12.75" customHeight="1">
      <c r="A40" s="4">
        <v>29</v>
      </c>
      <c r="B40" s="116">
        <v>38417</v>
      </c>
      <c r="C40" s="63" t="s">
        <v>169</v>
      </c>
      <c r="D40" s="12">
        <v>1</v>
      </c>
      <c r="E40" s="15">
        <v>141</v>
      </c>
      <c r="F40" s="13">
        <v>25</v>
      </c>
      <c r="G40" s="2">
        <v>1.5</v>
      </c>
      <c r="H40" s="13">
        <v>700</v>
      </c>
      <c r="I40" s="2">
        <v>2</v>
      </c>
      <c r="J40" s="19">
        <f t="shared" si="0"/>
        <v>51.5</v>
      </c>
      <c r="K40" s="2">
        <v>1.2</v>
      </c>
      <c r="L40" s="2">
        <f t="shared" si="3"/>
        <v>10.299999999999997</v>
      </c>
      <c r="M40" s="1">
        <f t="shared" si="1"/>
        <v>10.299999999999997</v>
      </c>
      <c r="N40" s="56">
        <f t="shared" si="2"/>
        <v>61.8</v>
      </c>
      <c r="O40" s="13"/>
      <c r="P40" s="2"/>
      <c r="Q40" s="2"/>
      <c r="R40" s="2"/>
      <c r="S40" s="38">
        <f t="shared" si="4"/>
        <v>61.8</v>
      </c>
      <c r="T40" s="2">
        <v>2</v>
      </c>
      <c r="U40" s="2">
        <v>4</v>
      </c>
      <c r="V40" s="2">
        <v>51.5</v>
      </c>
      <c r="W40" s="67" t="s">
        <v>120</v>
      </c>
      <c r="X40" s="21">
        <v>3</v>
      </c>
      <c r="Y40" s="3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12">
        <f>S40</f>
        <v>61.8</v>
      </c>
      <c r="AS40" s="2"/>
      <c r="AT40" s="2"/>
      <c r="AU40" s="12">
        <f>S40+X40</f>
        <v>64.8</v>
      </c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31"/>
      <c r="CP40" s="31"/>
      <c r="CQ40" s="2"/>
    </row>
    <row r="41" spans="1:95" s="10" customFormat="1" ht="12.75" customHeight="1">
      <c r="A41" s="4">
        <v>30</v>
      </c>
      <c r="B41" s="116">
        <v>38417</v>
      </c>
      <c r="C41" s="63" t="s">
        <v>171</v>
      </c>
      <c r="D41" s="12">
        <v>1</v>
      </c>
      <c r="E41" s="15">
        <v>1</v>
      </c>
      <c r="F41" s="13">
        <v>10</v>
      </c>
      <c r="G41" s="2">
        <v>1.5</v>
      </c>
      <c r="H41" s="13">
        <v>300</v>
      </c>
      <c r="I41" s="2">
        <v>2</v>
      </c>
      <c r="J41" s="19">
        <f t="shared" si="0"/>
        <v>21</v>
      </c>
      <c r="K41" s="2">
        <v>1</v>
      </c>
      <c r="L41" s="2">
        <f t="shared" si="3"/>
        <v>0</v>
      </c>
      <c r="M41" s="1">
        <f t="shared" si="1"/>
        <v>0</v>
      </c>
      <c r="N41" s="56">
        <f t="shared" si="2"/>
        <v>21</v>
      </c>
      <c r="O41" s="13"/>
      <c r="P41" s="2"/>
      <c r="Q41" s="2"/>
      <c r="R41" s="2"/>
      <c r="S41" s="38">
        <f t="shared" si="4"/>
        <v>21</v>
      </c>
      <c r="T41" s="2">
        <v>3</v>
      </c>
      <c r="U41" s="2">
        <v>12</v>
      </c>
      <c r="V41" s="2">
        <v>21</v>
      </c>
      <c r="W41" s="67" t="s">
        <v>172</v>
      </c>
      <c r="X41" s="21">
        <v>5</v>
      </c>
      <c r="Y41" s="3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12">
        <f>S41+X41</f>
        <v>26</v>
      </c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12">
        <f>S41</f>
        <v>21</v>
      </c>
      <c r="CI41" s="2"/>
      <c r="CJ41" s="2"/>
      <c r="CK41" s="2"/>
      <c r="CL41" s="2"/>
      <c r="CM41" s="2"/>
      <c r="CN41" s="2"/>
      <c r="CO41" s="31"/>
      <c r="CP41" s="31"/>
      <c r="CQ41" s="2"/>
    </row>
    <row r="42" spans="1:95" s="10" customFormat="1" ht="12.75" customHeight="1">
      <c r="A42" s="4">
        <v>31</v>
      </c>
      <c r="B42" s="116" t="s">
        <v>230</v>
      </c>
      <c r="C42" s="63" t="s">
        <v>233</v>
      </c>
      <c r="D42" s="12">
        <v>4</v>
      </c>
      <c r="E42" s="15">
        <v>1</v>
      </c>
      <c r="F42" s="13">
        <v>74.5</v>
      </c>
      <c r="G42" s="2">
        <v>1.5</v>
      </c>
      <c r="H42" s="13">
        <v>2950</v>
      </c>
      <c r="I42" s="2">
        <v>2</v>
      </c>
      <c r="J42" s="19">
        <f t="shared" si="0"/>
        <v>170.75</v>
      </c>
      <c r="K42" s="2">
        <v>1</v>
      </c>
      <c r="L42" s="2">
        <f t="shared" si="3"/>
        <v>0</v>
      </c>
      <c r="M42" s="1">
        <f t="shared" si="1"/>
        <v>0</v>
      </c>
      <c r="N42" s="56">
        <f t="shared" si="2"/>
        <v>170.75</v>
      </c>
      <c r="O42" s="13"/>
      <c r="P42" s="2"/>
      <c r="Q42" s="2">
        <v>4</v>
      </c>
      <c r="R42" s="2"/>
      <c r="S42" s="38">
        <f t="shared" si="4"/>
        <v>174.75</v>
      </c>
      <c r="T42" s="2">
        <v>2</v>
      </c>
      <c r="U42" s="2">
        <v>9</v>
      </c>
      <c r="V42" s="2">
        <v>170</v>
      </c>
      <c r="W42" s="67" t="s">
        <v>220</v>
      </c>
      <c r="X42" s="21">
        <v>12</v>
      </c>
      <c r="Y42" s="3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12">
        <f>S42</f>
        <v>174.75</v>
      </c>
      <c r="BB42" s="2"/>
      <c r="BC42" s="2"/>
      <c r="BD42" s="2"/>
      <c r="BE42" s="2"/>
      <c r="BF42" s="2"/>
      <c r="BG42" s="2"/>
      <c r="BH42" s="2"/>
      <c r="BI42" s="12">
        <f>S42+X42</f>
        <v>186.75</v>
      </c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1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12"/>
      <c r="CI42" s="2"/>
      <c r="CJ42" s="2"/>
      <c r="CK42" s="2"/>
      <c r="CL42" s="2"/>
      <c r="CM42" s="2"/>
      <c r="CN42" s="2"/>
      <c r="CO42" s="31"/>
      <c r="CP42" s="31"/>
      <c r="CQ42" s="2"/>
    </row>
    <row r="43" spans="1:95" s="10" customFormat="1" ht="12.75" customHeight="1">
      <c r="A43" s="4">
        <v>32</v>
      </c>
      <c r="B43" s="152">
        <v>38423</v>
      </c>
      <c r="C43" s="63" t="s">
        <v>314</v>
      </c>
      <c r="D43" s="12">
        <v>4</v>
      </c>
      <c r="E43" s="15">
        <v>1</v>
      </c>
      <c r="F43" s="13">
        <v>49</v>
      </c>
      <c r="G43" s="2">
        <v>1.5</v>
      </c>
      <c r="H43" s="13">
        <v>750</v>
      </c>
      <c r="I43" s="2">
        <v>2</v>
      </c>
      <c r="J43" s="19">
        <f t="shared" si="0"/>
        <v>88.5</v>
      </c>
      <c r="K43" s="2">
        <v>1</v>
      </c>
      <c r="L43" s="2">
        <f t="shared" si="3"/>
        <v>0</v>
      </c>
      <c r="M43" s="1">
        <f t="shared" si="1"/>
        <v>0</v>
      </c>
      <c r="N43" s="56">
        <f t="shared" si="2"/>
        <v>88.5</v>
      </c>
      <c r="O43" s="13"/>
      <c r="P43" s="2"/>
      <c r="Q43" s="2"/>
      <c r="R43" s="2"/>
      <c r="S43" s="38">
        <f t="shared" si="4"/>
        <v>88.5</v>
      </c>
      <c r="T43" s="2">
        <v>11</v>
      </c>
      <c r="U43" s="2">
        <v>15</v>
      </c>
      <c r="V43" s="2">
        <v>89</v>
      </c>
      <c r="W43" s="67" t="s">
        <v>64</v>
      </c>
      <c r="X43" s="21">
        <v>12</v>
      </c>
      <c r="Y43" s="31"/>
      <c r="Z43" s="2"/>
      <c r="AA43" s="2"/>
      <c r="AB43" s="2"/>
      <c r="AC43" s="2"/>
      <c r="AD43" s="2"/>
      <c r="AE43" s="12">
        <f>S43</f>
        <v>88.5</v>
      </c>
      <c r="AF43" s="2"/>
      <c r="AG43" s="12">
        <f>S43</f>
        <v>88.5</v>
      </c>
      <c r="AH43" s="2"/>
      <c r="AI43" s="2"/>
      <c r="AJ43" s="2"/>
      <c r="AK43" s="2"/>
      <c r="AL43" s="12">
        <f>S43</f>
        <v>88.5</v>
      </c>
      <c r="AM43" s="2"/>
      <c r="AN43" s="2"/>
      <c r="AO43" s="2"/>
      <c r="AP43" s="2"/>
      <c r="AQ43" s="12">
        <f>S43</f>
        <v>88.5</v>
      </c>
      <c r="AR43" s="2"/>
      <c r="AS43" s="2"/>
      <c r="AT43" s="2"/>
      <c r="AU43" s="2"/>
      <c r="AV43" s="2"/>
      <c r="AW43" s="2"/>
      <c r="AX43" s="2"/>
      <c r="AY43" s="2"/>
      <c r="AZ43" s="2"/>
      <c r="BA43" s="12"/>
      <c r="BB43" s="2"/>
      <c r="BC43" s="2"/>
      <c r="BD43" s="2"/>
      <c r="BE43" s="2"/>
      <c r="BF43" s="2"/>
      <c r="BG43" s="12">
        <f>S43</f>
        <v>88.5</v>
      </c>
      <c r="BH43" s="2"/>
      <c r="BI43" s="12"/>
      <c r="BJ43" s="2"/>
      <c r="BK43" s="12">
        <f>S43</f>
        <v>88.5</v>
      </c>
      <c r="BL43" s="2"/>
      <c r="BM43" s="2"/>
      <c r="BN43" s="2"/>
      <c r="BO43" s="2"/>
      <c r="BP43" s="2"/>
      <c r="BQ43" s="2"/>
      <c r="BR43" s="12">
        <f>S43+X43</f>
        <v>100.5</v>
      </c>
      <c r="BS43" s="12"/>
      <c r="BT43" s="2"/>
      <c r="BU43" s="2"/>
      <c r="BV43" s="2"/>
      <c r="BW43" s="12"/>
      <c r="BX43" s="12">
        <f>S43</f>
        <v>88.5</v>
      </c>
      <c r="BY43" s="12"/>
      <c r="BZ43" s="2"/>
      <c r="CA43" s="2"/>
      <c r="CB43" s="2"/>
      <c r="CC43" s="2"/>
      <c r="CD43" s="2"/>
      <c r="CE43" s="2"/>
      <c r="CF43" s="2"/>
      <c r="CG43" s="2"/>
      <c r="CH43" s="12"/>
      <c r="CI43" s="12">
        <f>S43</f>
        <v>88.5</v>
      </c>
      <c r="CJ43" s="2"/>
      <c r="CK43" s="2"/>
      <c r="CL43" s="12">
        <f>S43</f>
        <v>88.5</v>
      </c>
      <c r="CM43" s="2"/>
      <c r="CN43" s="12">
        <f>S43</f>
        <v>88.5</v>
      </c>
      <c r="CO43" s="31"/>
      <c r="CP43" s="31"/>
      <c r="CQ43" s="2"/>
    </row>
    <row r="44" spans="1:95" s="10" customFormat="1" ht="12.75" customHeight="1">
      <c r="A44" s="4">
        <v>33</v>
      </c>
      <c r="B44" s="116">
        <v>38423</v>
      </c>
      <c r="C44" s="63" t="s">
        <v>174</v>
      </c>
      <c r="D44" s="12">
        <v>1</v>
      </c>
      <c r="E44" s="15">
        <v>142</v>
      </c>
      <c r="F44" s="13">
        <v>36</v>
      </c>
      <c r="G44" s="2">
        <v>1.5</v>
      </c>
      <c r="H44" s="13">
        <v>1000</v>
      </c>
      <c r="I44" s="2">
        <v>2</v>
      </c>
      <c r="J44" s="19">
        <f t="shared" si="0"/>
        <v>74</v>
      </c>
      <c r="K44" s="2">
        <v>1.3</v>
      </c>
      <c r="L44" s="2">
        <f t="shared" si="3"/>
        <v>22.200000000000003</v>
      </c>
      <c r="M44" s="1">
        <f t="shared" si="1"/>
        <v>22.200000000000003</v>
      </c>
      <c r="N44" s="56">
        <f t="shared" si="2"/>
        <v>96.2</v>
      </c>
      <c r="O44" s="13"/>
      <c r="P44" s="2"/>
      <c r="Q44" s="2"/>
      <c r="R44" s="2"/>
      <c r="S44" s="38">
        <f t="shared" si="4"/>
        <v>96.2</v>
      </c>
      <c r="T44" s="2">
        <v>1</v>
      </c>
      <c r="U44" s="2">
        <v>3</v>
      </c>
      <c r="V44" s="2">
        <v>74</v>
      </c>
      <c r="W44" s="67" t="s">
        <v>120</v>
      </c>
      <c r="X44" s="21">
        <v>0</v>
      </c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2">
        <f>S44+X44</f>
        <v>96.2</v>
      </c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1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12"/>
      <c r="CI44" s="2"/>
      <c r="CJ44" s="2"/>
      <c r="CK44" s="2"/>
      <c r="CL44" s="2"/>
      <c r="CM44" s="2"/>
      <c r="CN44" s="2"/>
      <c r="CO44" s="31"/>
      <c r="CP44" s="31"/>
      <c r="CQ44" s="2"/>
    </row>
    <row r="45" spans="1:95" s="10" customFormat="1" ht="12.75" customHeight="1">
      <c r="A45" s="4">
        <v>34</v>
      </c>
      <c r="B45" s="116">
        <v>38424</v>
      </c>
      <c r="C45" s="63" t="s">
        <v>173</v>
      </c>
      <c r="D45" s="12">
        <v>1</v>
      </c>
      <c r="E45" s="15">
        <v>1</v>
      </c>
      <c r="F45" s="13">
        <v>16</v>
      </c>
      <c r="G45" s="2">
        <v>1.5</v>
      </c>
      <c r="H45" s="13">
        <v>400</v>
      </c>
      <c r="I45" s="2">
        <v>2</v>
      </c>
      <c r="J45" s="19">
        <f t="shared" si="0"/>
        <v>32</v>
      </c>
      <c r="K45" s="2">
        <v>1</v>
      </c>
      <c r="L45" s="2">
        <f t="shared" si="3"/>
        <v>0</v>
      </c>
      <c r="M45" s="1">
        <f t="shared" si="1"/>
        <v>0</v>
      </c>
      <c r="N45" s="56">
        <f t="shared" si="2"/>
        <v>32</v>
      </c>
      <c r="O45" s="13"/>
      <c r="P45" s="2"/>
      <c r="Q45" s="2"/>
      <c r="R45" s="2"/>
      <c r="S45" s="38">
        <f t="shared" si="4"/>
        <v>32</v>
      </c>
      <c r="T45" s="2">
        <v>1</v>
      </c>
      <c r="U45" s="2">
        <v>3</v>
      </c>
      <c r="V45" s="2">
        <v>43</v>
      </c>
      <c r="W45" s="67" t="s">
        <v>172</v>
      </c>
      <c r="X45" s="21">
        <v>0</v>
      </c>
      <c r="Y45" s="31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12">
        <f>S45+X45</f>
        <v>32</v>
      </c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31"/>
      <c r="CP45" s="31"/>
      <c r="CQ45" s="2"/>
    </row>
    <row r="46" spans="1:95" s="10" customFormat="1" ht="12.75" customHeight="1">
      <c r="A46" s="4">
        <v>35</v>
      </c>
      <c r="B46" s="116" t="s">
        <v>176</v>
      </c>
      <c r="C46" s="63" t="s">
        <v>177</v>
      </c>
      <c r="D46" s="12">
        <v>3</v>
      </c>
      <c r="E46" s="15">
        <v>1</v>
      </c>
      <c r="F46" s="13">
        <v>40</v>
      </c>
      <c r="G46" s="2">
        <v>1.5</v>
      </c>
      <c r="H46" s="13">
        <v>1200</v>
      </c>
      <c r="I46" s="2">
        <v>2</v>
      </c>
      <c r="J46" s="19">
        <f t="shared" si="0"/>
        <v>84</v>
      </c>
      <c r="K46" s="2">
        <v>1</v>
      </c>
      <c r="L46" s="2">
        <f t="shared" si="3"/>
        <v>0</v>
      </c>
      <c r="M46" s="1">
        <f t="shared" si="1"/>
        <v>0</v>
      </c>
      <c r="N46" s="56">
        <f t="shared" si="2"/>
        <v>84</v>
      </c>
      <c r="O46" s="13"/>
      <c r="P46" s="2"/>
      <c r="Q46" s="2">
        <v>3</v>
      </c>
      <c r="R46" s="2"/>
      <c r="S46" s="38">
        <f t="shared" si="4"/>
        <v>87</v>
      </c>
      <c r="T46" s="2">
        <v>1</v>
      </c>
      <c r="U46" s="2">
        <v>6</v>
      </c>
      <c r="V46" s="2">
        <v>87</v>
      </c>
      <c r="W46" s="67" t="s">
        <v>120</v>
      </c>
      <c r="X46" s="21">
        <v>9</v>
      </c>
      <c r="Y46" s="31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12">
        <f>S46+X46</f>
        <v>96</v>
      </c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12">
        <f>S46</f>
        <v>87</v>
      </c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31"/>
      <c r="CP46" s="31"/>
      <c r="CQ46" s="2"/>
    </row>
    <row r="47" spans="1:95" s="10" customFormat="1" ht="12.75">
      <c r="A47" s="4">
        <v>36</v>
      </c>
      <c r="B47" s="151" t="s">
        <v>180</v>
      </c>
      <c r="C47" s="63" t="s">
        <v>181</v>
      </c>
      <c r="D47" s="12">
        <v>7</v>
      </c>
      <c r="E47" s="15">
        <v>5</v>
      </c>
      <c r="F47" s="13"/>
      <c r="G47" s="2"/>
      <c r="H47" s="13"/>
      <c r="I47" s="2"/>
      <c r="J47" s="19">
        <f t="shared" si="0"/>
        <v>0</v>
      </c>
      <c r="K47" s="2"/>
      <c r="L47" s="2">
        <f t="shared" si="3"/>
        <v>0</v>
      </c>
      <c r="M47" s="1">
        <f t="shared" si="1"/>
        <v>0</v>
      </c>
      <c r="N47" s="56">
        <f t="shared" si="2"/>
        <v>0</v>
      </c>
      <c r="O47" s="13">
        <v>36</v>
      </c>
      <c r="P47" s="2">
        <v>7</v>
      </c>
      <c r="Q47" s="2">
        <v>7</v>
      </c>
      <c r="R47" s="2"/>
      <c r="S47" s="38">
        <f t="shared" si="4"/>
        <v>259</v>
      </c>
      <c r="T47" s="2">
        <v>4</v>
      </c>
      <c r="U47" s="2">
        <v>10</v>
      </c>
      <c r="V47" s="2">
        <v>223</v>
      </c>
      <c r="W47" s="67" t="s">
        <v>1</v>
      </c>
      <c r="X47" s="21">
        <v>21</v>
      </c>
      <c r="Y47" s="31"/>
      <c r="Z47" s="2"/>
      <c r="AA47" s="2"/>
      <c r="AB47" s="12">
        <f>S47</f>
        <v>259</v>
      </c>
      <c r="AC47" s="12"/>
      <c r="AD47" s="2"/>
      <c r="AE47" s="12">
        <f>S47+X47</f>
        <v>280</v>
      </c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12">
        <f>S47</f>
        <v>259</v>
      </c>
      <c r="BQ47" s="12">
        <f>S47</f>
        <v>259</v>
      </c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31"/>
      <c r="CP47" s="31"/>
      <c r="CQ47" s="2"/>
    </row>
    <row r="48" spans="1:95" s="10" customFormat="1" ht="12.75" customHeight="1">
      <c r="A48" s="4">
        <v>37</v>
      </c>
      <c r="B48" s="116">
        <v>38439</v>
      </c>
      <c r="C48" s="63" t="s">
        <v>184</v>
      </c>
      <c r="D48" s="12">
        <v>1</v>
      </c>
      <c r="E48" s="15">
        <v>142</v>
      </c>
      <c r="F48" s="13">
        <v>39</v>
      </c>
      <c r="G48" s="2">
        <v>1.5</v>
      </c>
      <c r="H48" s="13">
        <v>1405</v>
      </c>
      <c r="I48" s="2">
        <v>2</v>
      </c>
      <c r="J48" s="19">
        <f t="shared" si="0"/>
        <v>86.6</v>
      </c>
      <c r="K48" s="2">
        <v>1.3</v>
      </c>
      <c r="L48" s="2">
        <f t="shared" si="3"/>
        <v>25.980000000000004</v>
      </c>
      <c r="M48" s="1">
        <f t="shared" si="1"/>
        <v>25.980000000000004</v>
      </c>
      <c r="N48" s="56">
        <f t="shared" si="2"/>
        <v>112.58</v>
      </c>
      <c r="O48" s="13"/>
      <c r="P48" s="2"/>
      <c r="Q48" s="2"/>
      <c r="R48" s="2"/>
      <c r="S48" s="38">
        <f t="shared" si="4"/>
        <v>112.58</v>
      </c>
      <c r="T48" s="2">
        <v>2</v>
      </c>
      <c r="U48" s="2">
        <v>3</v>
      </c>
      <c r="V48" s="2">
        <v>87</v>
      </c>
      <c r="W48" s="67" t="s">
        <v>120</v>
      </c>
      <c r="X48" s="21">
        <v>0</v>
      </c>
      <c r="Y48" s="31"/>
      <c r="Z48" s="2"/>
      <c r="AA48" s="2"/>
      <c r="AB48" s="12"/>
      <c r="AC48" s="12"/>
      <c r="AD48" s="2"/>
      <c r="AE48" s="1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12">
        <f>S48+X48</f>
        <v>112.58</v>
      </c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12"/>
      <c r="BQ48" s="12"/>
      <c r="BR48" s="2"/>
      <c r="BS48" s="2"/>
      <c r="BT48" s="12">
        <f>S48</f>
        <v>112.58</v>
      </c>
      <c r="BU48" s="1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31"/>
      <c r="CP48" s="31"/>
      <c r="CQ48" s="2"/>
    </row>
    <row r="49" spans="1:95" s="10" customFormat="1" ht="12.75" customHeight="1">
      <c r="A49" s="4">
        <v>38</v>
      </c>
      <c r="B49" s="116">
        <v>38444</v>
      </c>
      <c r="C49" s="63" t="s">
        <v>197</v>
      </c>
      <c r="D49" s="12">
        <v>1</v>
      </c>
      <c r="E49" s="15">
        <v>1</v>
      </c>
      <c r="F49" s="13">
        <v>11</v>
      </c>
      <c r="G49" s="2">
        <v>1.5</v>
      </c>
      <c r="H49" s="13">
        <v>400</v>
      </c>
      <c r="I49" s="2">
        <v>2</v>
      </c>
      <c r="J49" s="19">
        <f t="shared" si="0"/>
        <v>24.5</v>
      </c>
      <c r="K49" s="2">
        <v>1</v>
      </c>
      <c r="L49" s="2">
        <f t="shared" si="3"/>
        <v>0</v>
      </c>
      <c r="M49" s="1">
        <f t="shared" si="1"/>
        <v>0</v>
      </c>
      <c r="N49" s="56">
        <f t="shared" si="2"/>
        <v>24.5</v>
      </c>
      <c r="O49" s="13"/>
      <c r="P49" s="2"/>
      <c r="Q49" s="2"/>
      <c r="R49" s="2"/>
      <c r="S49" s="38">
        <f t="shared" si="4"/>
        <v>24.5</v>
      </c>
      <c r="T49" s="2">
        <v>19</v>
      </c>
      <c r="U49" s="2">
        <v>28</v>
      </c>
      <c r="V49" s="2">
        <v>24.5</v>
      </c>
      <c r="W49" s="67" t="s">
        <v>163</v>
      </c>
      <c r="X49" s="21">
        <v>5</v>
      </c>
      <c r="Y49" s="31"/>
      <c r="Z49" s="12">
        <f>S49</f>
        <v>24.5</v>
      </c>
      <c r="AA49" s="12"/>
      <c r="AB49" s="12">
        <f>S49</f>
        <v>24.5</v>
      </c>
      <c r="AC49" s="12"/>
      <c r="AD49" s="12">
        <f>S49</f>
        <v>24.5</v>
      </c>
      <c r="AE49" s="12">
        <f>S49</f>
        <v>24.5</v>
      </c>
      <c r="AF49" s="2"/>
      <c r="AG49" s="2"/>
      <c r="AH49" s="12">
        <f>S49</f>
        <v>24.5</v>
      </c>
      <c r="AI49" s="2"/>
      <c r="AJ49" s="12">
        <f>S49+X49</f>
        <v>29.5</v>
      </c>
      <c r="AK49" s="12">
        <f>S49</f>
        <v>24.5</v>
      </c>
      <c r="AL49" s="2"/>
      <c r="AM49" s="2"/>
      <c r="AN49" s="2"/>
      <c r="AO49" s="12">
        <f>S49</f>
        <v>24.5</v>
      </c>
      <c r="AP49" s="2"/>
      <c r="AQ49" s="2"/>
      <c r="AR49" s="2"/>
      <c r="AS49" s="2"/>
      <c r="AT49" s="2"/>
      <c r="AU49" s="12"/>
      <c r="AV49" s="12">
        <f>S49</f>
        <v>24.5</v>
      </c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12">
        <f>S49</f>
        <v>24.5</v>
      </c>
      <c r="BH49" s="2"/>
      <c r="BI49" s="2"/>
      <c r="BJ49" s="2"/>
      <c r="BK49" s="2"/>
      <c r="BL49" s="2"/>
      <c r="BM49" s="2"/>
      <c r="BN49" s="2"/>
      <c r="BO49" s="2"/>
      <c r="BP49" s="12"/>
      <c r="BQ49" s="12"/>
      <c r="BR49" s="12">
        <f>S49</f>
        <v>24.5</v>
      </c>
      <c r="BS49" s="12"/>
      <c r="BT49" s="12">
        <f>S49</f>
        <v>24.5</v>
      </c>
      <c r="BU49" s="12"/>
      <c r="BV49" s="12">
        <f>S49</f>
        <v>24.5</v>
      </c>
      <c r="BW49" s="2"/>
      <c r="BX49" s="2"/>
      <c r="BY49" s="2"/>
      <c r="BZ49" s="12">
        <f>S49</f>
        <v>24.5</v>
      </c>
      <c r="CA49" s="12">
        <f>S49</f>
        <v>24.5</v>
      </c>
      <c r="CB49" s="12"/>
      <c r="CC49" s="12"/>
      <c r="CD49" s="2"/>
      <c r="CE49" s="12">
        <f>S49</f>
        <v>24.5</v>
      </c>
      <c r="CF49" s="2"/>
      <c r="CG49" s="2"/>
      <c r="CH49" s="2"/>
      <c r="CI49" s="2"/>
      <c r="CJ49" s="12">
        <f>S49</f>
        <v>24.5</v>
      </c>
      <c r="CK49" s="2"/>
      <c r="CL49" s="12">
        <f>S49</f>
        <v>24.5</v>
      </c>
      <c r="CM49" s="2"/>
      <c r="CN49" s="12">
        <f>S49</f>
        <v>24.5</v>
      </c>
      <c r="CO49" s="31"/>
      <c r="CP49" s="31"/>
      <c r="CQ49" s="2"/>
    </row>
    <row r="50" spans="1:95" s="10" customFormat="1" ht="12.75" customHeight="1">
      <c r="A50" s="4">
        <v>39</v>
      </c>
      <c r="B50" s="116">
        <v>38445</v>
      </c>
      <c r="C50" s="63" t="s">
        <v>185</v>
      </c>
      <c r="D50" s="12">
        <v>1</v>
      </c>
      <c r="E50" s="15">
        <v>31</v>
      </c>
      <c r="F50" s="13">
        <v>86</v>
      </c>
      <c r="G50" s="2">
        <v>0.5</v>
      </c>
      <c r="H50" s="13">
        <v>500</v>
      </c>
      <c r="I50" s="2">
        <v>2</v>
      </c>
      <c r="J50" s="19">
        <f t="shared" si="0"/>
        <v>53</v>
      </c>
      <c r="K50" s="2">
        <v>1</v>
      </c>
      <c r="L50" s="2">
        <f t="shared" si="3"/>
        <v>0</v>
      </c>
      <c r="M50" s="1">
        <f t="shared" si="1"/>
        <v>0</v>
      </c>
      <c r="N50" s="56">
        <f t="shared" si="2"/>
        <v>53</v>
      </c>
      <c r="O50" s="13"/>
      <c r="P50" s="2"/>
      <c r="Q50" s="2"/>
      <c r="R50" s="2"/>
      <c r="S50" s="38">
        <f t="shared" si="4"/>
        <v>53</v>
      </c>
      <c r="T50" s="2">
        <v>1</v>
      </c>
      <c r="U50" s="2">
        <v>2</v>
      </c>
      <c r="V50" s="2">
        <v>48</v>
      </c>
      <c r="W50" s="67" t="s">
        <v>120</v>
      </c>
      <c r="X50" s="21">
        <v>0</v>
      </c>
      <c r="Y50" s="31"/>
      <c r="Z50" s="2"/>
      <c r="AA50" s="2"/>
      <c r="AB50" s="12"/>
      <c r="AC50" s="12"/>
      <c r="AD50" s="2"/>
      <c r="AE50" s="1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12">
        <f>S50+X50</f>
        <v>53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12"/>
      <c r="BQ50" s="1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31"/>
      <c r="CP50" s="31"/>
      <c r="CQ50" s="2"/>
    </row>
    <row r="51" spans="1:95" s="10" customFormat="1" ht="12.75" customHeight="1">
      <c r="A51" s="4">
        <v>40</v>
      </c>
      <c r="B51" s="116">
        <v>38451</v>
      </c>
      <c r="C51" s="63" t="s">
        <v>186</v>
      </c>
      <c r="D51" s="12">
        <v>1</v>
      </c>
      <c r="E51" s="15">
        <v>141</v>
      </c>
      <c r="F51" s="13">
        <v>21</v>
      </c>
      <c r="G51" s="2">
        <v>1.5</v>
      </c>
      <c r="H51" s="13">
        <v>370</v>
      </c>
      <c r="I51" s="2">
        <v>2</v>
      </c>
      <c r="J51" s="19">
        <f t="shared" si="0"/>
        <v>38.9</v>
      </c>
      <c r="K51" s="2">
        <v>1.2</v>
      </c>
      <c r="L51" s="2">
        <f t="shared" si="3"/>
        <v>7.780000000000001</v>
      </c>
      <c r="M51" s="1">
        <f t="shared" si="1"/>
        <v>7.780000000000001</v>
      </c>
      <c r="N51" s="56">
        <f t="shared" si="2"/>
        <v>46.68</v>
      </c>
      <c r="O51" s="13"/>
      <c r="P51" s="2"/>
      <c r="Q51" s="2"/>
      <c r="R51" s="2"/>
      <c r="S51" s="38">
        <f t="shared" si="4"/>
        <v>46.68</v>
      </c>
      <c r="T51" s="2">
        <v>1</v>
      </c>
      <c r="U51" s="2">
        <v>7</v>
      </c>
      <c r="V51" s="2">
        <v>39</v>
      </c>
      <c r="W51" s="67" t="s">
        <v>153</v>
      </c>
      <c r="X51" s="21">
        <v>3</v>
      </c>
      <c r="Y51" s="31"/>
      <c r="Z51" s="2"/>
      <c r="AA51" s="2"/>
      <c r="AB51" s="12"/>
      <c r="AC51" s="12"/>
      <c r="AD51" s="2"/>
      <c r="AE51" s="12"/>
      <c r="AF51" s="2"/>
      <c r="AG51" s="2"/>
      <c r="AH51" s="2"/>
      <c r="AI51" s="2"/>
      <c r="AJ51" s="2"/>
      <c r="AK51" s="12">
        <f>S51+X51</f>
        <v>49.68</v>
      </c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12"/>
      <c r="BQ51" s="1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31"/>
      <c r="CP51" s="31"/>
      <c r="CQ51" s="2"/>
    </row>
    <row r="52" spans="1:95" s="10" customFormat="1" ht="12.75" customHeight="1">
      <c r="A52" s="4">
        <v>41</v>
      </c>
      <c r="B52" s="116">
        <v>38451</v>
      </c>
      <c r="C52" s="63" t="s">
        <v>188</v>
      </c>
      <c r="D52" s="12">
        <v>1</v>
      </c>
      <c r="E52" s="15">
        <v>141</v>
      </c>
      <c r="F52" s="13">
        <v>25</v>
      </c>
      <c r="G52" s="2">
        <v>1.5</v>
      </c>
      <c r="H52" s="13">
        <v>800</v>
      </c>
      <c r="I52" s="2">
        <v>2</v>
      </c>
      <c r="J52" s="19">
        <f t="shared" si="0"/>
        <v>53.5</v>
      </c>
      <c r="K52" s="2">
        <v>1.2</v>
      </c>
      <c r="L52" s="2">
        <f t="shared" si="3"/>
        <v>10.700000000000003</v>
      </c>
      <c r="M52" s="1">
        <f t="shared" si="1"/>
        <v>10.700000000000003</v>
      </c>
      <c r="N52" s="56">
        <f t="shared" si="2"/>
        <v>64.2</v>
      </c>
      <c r="O52" s="13"/>
      <c r="P52" s="2"/>
      <c r="Q52" s="2"/>
      <c r="R52" s="2"/>
      <c r="S52" s="38">
        <f t="shared" si="4"/>
        <v>64.2</v>
      </c>
      <c r="T52" s="2">
        <v>1</v>
      </c>
      <c r="U52" s="2">
        <v>3</v>
      </c>
      <c r="V52" s="2">
        <v>53.5</v>
      </c>
      <c r="W52" s="67" t="s">
        <v>120</v>
      </c>
      <c r="X52" s="21">
        <v>0</v>
      </c>
      <c r="Y52" s="31"/>
      <c r="Z52" s="2"/>
      <c r="AA52" s="2"/>
      <c r="AB52" s="12"/>
      <c r="AC52" s="12"/>
      <c r="AD52" s="2"/>
      <c r="AE52" s="1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12">
        <f>S52+X52</f>
        <v>64.2</v>
      </c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12"/>
      <c r="BQ52" s="1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31"/>
      <c r="CP52" s="31"/>
      <c r="CQ52" s="2"/>
    </row>
    <row r="53" spans="1:95" s="10" customFormat="1" ht="12.75" customHeight="1">
      <c r="A53" s="4">
        <v>42</v>
      </c>
      <c r="B53" s="116">
        <v>38452</v>
      </c>
      <c r="C53" s="63" t="s">
        <v>234</v>
      </c>
      <c r="D53" s="12">
        <v>1</v>
      </c>
      <c r="E53" s="15">
        <v>140</v>
      </c>
      <c r="F53" s="13">
        <v>16</v>
      </c>
      <c r="G53" s="2">
        <v>1.5</v>
      </c>
      <c r="H53" s="13">
        <v>430</v>
      </c>
      <c r="I53" s="2">
        <v>2</v>
      </c>
      <c r="J53" s="19">
        <f t="shared" si="0"/>
        <v>32.6</v>
      </c>
      <c r="K53" s="2">
        <v>1</v>
      </c>
      <c r="L53" s="2">
        <f t="shared" si="3"/>
        <v>0</v>
      </c>
      <c r="M53" s="1">
        <f t="shared" si="1"/>
        <v>0</v>
      </c>
      <c r="N53" s="56">
        <f t="shared" si="2"/>
        <v>32.6</v>
      </c>
      <c r="O53" s="13"/>
      <c r="P53" s="2"/>
      <c r="Q53" s="2"/>
      <c r="R53" s="2"/>
      <c r="S53" s="38">
        <f t="shared" si="4"/>
        <v>32.6</v>
      </c>
      <c r="T53" s="2">
        <v>2</v>
      </c>
      <c r="U53" s="2">
        <v>2</v>
      </c>
      <c r="V53" s="2">
        <v>33</v>
      </c>
      <c r="W53" s="67" t="s">
        <v>220</v>
      </c>
      <c r="X53" s="21">
        <v>0</v>
      </c>
      <c r="Y53" s="31"/>
      <c r="Z53" s="2"/>
      <c r="AA53" s="2"/>
      <c r="AB53" s="12"/>
      <c r="AC53" s="12"/>
      <c r="AD53" s="2"/>
      <c r="AE53" s="1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12"/>
      <c r="AV53" s="2"/>
      <c r="AW53" s="2"/>
      <c r="AX53" s="2"/>
      <c r="AY53" s="2"/>
      <c r="AZ53" s="2"/>
      <c r="BA53" s="12">
        <f>S53</f>
        <v>32.6</v>
      </c>
      <c r="BB53" s="2"/>
      <c r="BC53" s="2"/>
      <c r="BD53" s="2"/>
      <c r="BE53" s="2"/>
      <c r="BF53" s="2"/>
      <c r="BG53" s="2"/>
      <c r="BH53" s="2"/>
      <c r="BI53" s="12">
        <f>S53</f>
        <v>32.6</v>
      </c>
      <c r="BJ53" s="2"/>
      <c r="BK53" s="2"/>
      <c r="BL53" s="2"/>
      <c r="BM53" s="2"/>
      <c r="BN53" s="2"/>
      <c r="BO53" s="2"/>
      <c r="BP53" s="12"/>
      <c r="BQ53" s="1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31"/>
      <c r="CP53" s="31"/>
      <c r="CQ53" s="2"/>
    </row>
    <row r="54" spans="1:95" s="10" customFormat="1" ht="12.75" customHeight="1">
      <c r="A54" s="4">
        <v>43</v>
      </c>
      <c r="B54" s="116">
        <v>38458</v>
      </c>
      <c r="C54" s="63" t="s">
        <v>190</v>
      </c>
      <c r="D54" s="12">
        <v>1</v>
      </c>
      <c r="E54" s="15">
        <v>142</v>
      </c>
      <c r="F54" s="13">
        <v>27</v>
      </c>
      <c r="G54" s="2">
        <v>1.5</v>
      </c>
      <c r="H54" s="13">
        <v>450</v>
      </c>
      <c r="I54" s="2">
        <v>2</v>
      </c>
      <c r="J54" s="19">
        <f t="shared" si="0"/>
        <v>49.5</v>
      </c>
      <c r="K54" s="2">
        <v>1.3</v>
      </c>
      <c r="L54" s="2">
        <f t="shared" si="3"/>
        <v>14.850000000000009</v>
      </c>
      <c r="M54" s="1">
        <f t="shared" si="1"/>
        <v>14.850000000000009</v>
      </c>
      <c r="N54" s="56">
        <f t="shared" si="2"/>
        <v>64.35000000000001</v>
      </c>
      <c r="O54" s="13"/>
      <c r="P54" s="2"/>
      <c r="Q54" s="2"/>
      <c r="R54" s="2"/>
      <c r="S54" s="38">
        <f t="shared" si="4"/>
        <v>64.35000000000001</v>
      </c>
      <c r="T54" s="2">
        <v>3</v>
      </c>
      <c r="U54" s="2">
        <v>4</v>
      </c>
      <c r="V54" s="2">
        <v>49.5</v>
      </c>
      <c r="W54" s="67" t="s">
        <v>120</v>
      </c>
      <c r="X54" s="21">
        <v>3</v>
      </c>
      <c r="Y54" s="31"/>
      <c r="Z54" s="2"/>
      <c r="AA54" s="2"/>
      <c r="AB54" s="12"/>
      <c r="AC54" s="12"/>
      <c r="AD54" s="2"/>
      <c r="AE54" s="1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12">
        <f>S54+X54</f>
        <v>67.35000000000001</v>
      </c>
      <c r="AV54" s="2"/>
      <c r="AW54" s="2"/>
      <c r="AX54" s="2"/>
      <c r="AY54" s="2"/>
      <c r="AZ54" s="2"/>
      <c r="BA54" s="12">
        <f>S54</f>
        <v>64.35000000000001</v>
      </c>
      <c r="BB54" s="2"/>
      <c r="BC54" s="2"/>
      <c r="BD54" s="2"/>
      <c r="BE54" s="2"/>
      <c r="BF54" s="2"/>
      <c r="BG54" s="2"/>
      <c r="BH54" s="2"/>
      <c r="BI54" s="12">
        <f>S54</f>
        <v>64.35000000000001</v>
      </c>
      <c r="BJ54" s="2"/>
      <c r="BK54" s="2"/>
      <c r="BL54" s="2"/>
      <c r="BM54" s="2"/>
      <c r="BN54" s="2"/>
      <c r="BO54" s="2"/>
      <c r="BP54" s="12"/>
      <c r="BQ54" s="1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31"/>
      <c r="CP54" s="31"/>
      <c r="CQ54" s="2"/>
    </row>
    <row r="55" spans="1:95" s="10" customFormat="1" ht="12.75" customHeight="1">
      <c r="A55" s="4">
        <v>44</v>
      </c>
      <c r="B55" s="116">
        <v>38458</v>
      </c>
      <c r="C55" s="63" t="s">
        <v>235</v>
      </c>
      <c r="D55" s="12">
        <v>1</v>
      </c>
      <c r="E55" s="15">
        <v>143</v>
      </c>
      <c r="F55" s="13">
        <v>48</v>
      </c>
      <c r="G55" s="2">
        <v>1.5</v>
      </c>
      <c r="H55" s="13">
        <v>1305</v>
      </c>
      <c r="I55" s="2">
        <v>2</v>
      </c>
      <c r="J55" s="19">
        <f t="shared" si="0"/>
        <v>98.1</v>
      </c>
      <c r="K55" s="2">
        <v>1.4</v>
      </c>
      <c r="L55" s="2">
        <f t="shared" si="3"/>
        <v>39.23999999999998</v>
      </c>
      <c r="M55" s="1">
        <f t="shared" si="1"/>
        <v>39.23999999999998</v>
      </c>
      <c r="N55" s="56">
        <f t="shared" si="2"/>
        <v>137.33999999999997</v>
      </c>
      <c r="O55" s="13"/>
      <c r="P55" s="2"/>
      <c r="Q55" s="2"/>
      <c r="R55" s="2"/>
      <c r="S55" s="38">
        <f t="shared" si="4"/>
        <v>137.33999999999997</v>
      </c>
      <c r="T55" s="2">
        <v>2</v>
      </c>
      <c r="U55" s="2">
        <v>2</v>
      </c>
      <c r="V55" s="2">
        <v>99</v>
      </c>
      <c r="W55" s="67" t="s">
        <v>139</v>
      </c>
      <c r="X55" s="21">
        <v>0</v>
      </c>
      <c r="Y55" s="31"/>
      <c r="Z55" s="2"/>
      <c r="AA55" s="2"/>
      <c r="AB55" s="12"/>
      <c r="AC55" s="12"/>
      <c r="AD55" s="2"/>
      <c r="AE55" s="1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2"/>
      <c r="AV55" s="2"/>
      <c r="AW55" s="2"/>
      <c r="AX55" s="2"/>
      <c r="AY55" s="2"/>
      <c r="AZ55" s="2"/>
      <c r="BA55" s="12"/>
      <c r="BB55" s="2"/>
      <c r="BC55" s="2"/>
      <c r="BD55" s="2"/>
      <c r="BE55" s="2"/>
      <c r="BF55" s="2"/>
      <c r="BG55" s="12">
        <f>S55+X55</f>
        <v>137.33999999999997</v>
      </c>
      <c r="BH55" s="2"/>
      <c r="BI55" s="12"/>
      <c r="BJ55" s="2"/>
      <c r="BK55" s="2"/>
      <c r="BL55" s="2"/>
      <c r="BM55" s="2"/>
      <c r="BN55" s="2"/>
      <c r="BO55" s="2"/>
      <c r="BP55" s="12"/>
      <c r="BQ55" s="1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12">
        <f>S55</f>
        <v>137.33999999999997</v>
      </c>
      <c r="CK55" s="2"/>
      <c r="CL55" s="2"/>
      <c r="CM55" s="2"/>
      <c r="CN55" s="2"/>
      <c r="CO55" s="31"/>
      <c r="CP55" s="31"/>
      <c r="CQ55" s="2"/>
    </row>
    <row r="56" spans="1:95" s="10" customFormat="1" ht="12.75" customHeight="1">
      <c r="A56" s="4">
        <v>45</v>
      </c>
      <c r="B56" s="116">
        <v>38465</v>
      </c>
      <c r="C56" s="63" t="s">
        <v>193</v>
      </c>
      <c r="D56" s="12">
        <v>1</v>
      </c>
      <c r="E56" s="15">
        <v>1</v>
      </c>
      <c r="F56" s="13">
        <v>19</v>
      </c>
      <c r="G56" s="2">
        <v>1.5</v>
      </c>
      <c r="H56" s="13">
        <v>720</v>
      </c>
      <c r="I56" s="2">
        <v>2</v>
      </c>
      <c r="J56" s="19">
        <f t="shared" si="0"/>
        <v>42.9</v>
      </c>
      <c r="K56" s="2">
        <v>1</v>
      </c>
      <c r="L56" s="2">
        <f t="shared" si="3"/>
        <v>0</v>
      </c>
      <c r="M56" s="1">
        <f t="shared" si="1"/>
        <v>0</v>
      </c>
      <c r="N56" s="56">
        <f t="shared" si="2"/>
        <v>42.9</v>
      </c>
      <c r="O56" s="13"/>
      <c r="P56" s="2"/>
      <c r="Q56" s="2"/>
      <c r="R56" s="2"/>
      <c r="S56" s="38">
        <f t="shared" si="4"/>
        <v>42.9</v>
      </c>
      <c r="T56" s="2">
        <v>2</v>
      </c>
      <c r="U56" s="2">
        <v>2</v>
      </c>
      <c r="V56" s="2">
        <v>42.5</v>
      </c>
      <c r="W56" s="67" t="s">
        <v>118</v>
      </c>
      <c r="X56" s="21">
        <v>0</v>
      </c>
      <c r="Y56" s="31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12">
        <f>S56+X56</f>
        <v>42.9</v>
      </c>
      <c r="AP56" s="2"/>
      <c r="AQ56" s="2"/>
      <c r="AR56" s="2"/>
      <c r="AS56" s="2"/>
      <c r="AT56" s="2"/>
      <c r="AU56" s="2"/>
      <c r="AV56" s="12">
        <f>S56</f>
        <v>42.9</v>
      </c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31"/>
      <c r="CP56" s="31"/>
      <c r="CQ56" s="2"/>
    </row>
    <row r="57" spans="1:95" s="10" customFormat="1" ht="12.75" customHeight="1">
      <c r="A57" s="127">
        <v>46</v>
      </c>
      <c r="B57" s="128">
        <v>38465</v>
      </c>
      <c r="C57" s="129" t="s">
        <v>238</v>
      </c>
      <c r="D57" s="130">
        <v>1</v>
      </c>
      <c r="E57" s="131">
        <v>141</v>
      </c>
      <c r="F57" s="132">
        <v>25</v>
      </c>
      <c r="G57" s="133">
        <v>1.5</v>
      </c>
      <c r="H57" s="132">
        <v>300</v>
      </c>
      <c r="I57" s="133">
        <v>2</v>
      </c>
      <c r="J57" s="19">
        <f t="shared" si="0"/>
        <v>43.5</v>
      </c>
      <c r="K57" s="133">
        <v>1.2</v>
      </c>
      <c r="L57" s="133">
        <f t="shared" si="3"/>
        <v>8.699999999999996</v>
      </c>
      <c r="M57" s="1">
        <f t="shared" si="1"/>
        <v>8.699999999999996</v>
      </c>
      <c r="N57" s="56">
        <f t="shared" si="2"/>
        <v>52.199999999999996</v>
      </c>
      <c r="O57" s="132"/>
      <c r="P57" s="133"/>
      <c r="Q57" s="133"/>
      <c r="R57" s="133"/>
      <c r="S57" s="134">
        <f t="shared" si="4"/>
        <v>52.199999999999996</v>
      </c>
      <c r="T57" s="133">
        <v>3</v>
      </c>
      <c r="U57" s="133">
        <v>3</v>
      </c>
      <c r="V57" s="133">
        <v>43.5</v>
      </c>
      <c r="W57" s="135" t="s">
        <v>220</v>
      </c>
      <c r="X57" s="136">
        <v>0</v>
      </c>
      <c r="Y57" s="137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0"/>
      <c r="AP57" s="133"/>
      <c r="AQ57" s="133"/>
      <c r="AR57" s="133"/>
      <c r="AS57" s="133"/>
      <c r="AT57" s="133"/>
      <c r="AU57" s="130">
        <f>S57</f>
        <v>52.199999999999996</v>
      </c>
      <c r="AV57" s="130"/>
      <c r="AW57" s="133"/>
      <c r="AX57" s="133"/>
      <c r="AY57" s="133"/>
      <c r="AZ57" s="133"/>
      <c r="BA57" s="130">
        <f>S57</f>
        <v>52.199999999999996</v>
      </c>
      <c r="BB57" s="133"/>
      <c r="BC57" s="133"/>
      <c r="BD57" s="133"/>
      <c r="BE57" s="133"/>
      <c r="BF57" s="133"/>
      <c r="BG57" s="133"/>
      <c r="BH57" s="133"/>
      <c r="BI57" s="130">
        <f>S57+X57</f>
        <v>52.199999999999996</v>
      </c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/>
      <c r="CG57" s="133"/>
      <c r="CH57" s="133"/>
      <c r="CI57" s="133"/>
      <c r="CJ57" s="133"/>
      <c r="CK57" s="133"/>
      <c r="CL57" s="133"/>
      <c r="CM57" s="133"/>
      <c r="CN57" s="133"/>
      <c r="CO57" s="137"/>
      <c r="CP57" s="137"/>
      <c r="CQ57" s="133"/>
    </row>
    <row r="58" spans="1:95" s="10" customFormat="1" ht="12.75" customHeight="1">
      <c r="A58" s="127">
        <v>47</v>
      </c>
      <c r="B58" s="147">
        <v>38472</v>
      </c>
      <c r="C58" s="129" t="s">
        <v>240</v>
      </c>
      <c r="D58" s="130">
        <v>1</v>
      </c>
      <c r="E58" s="131">
        <v>23</v>
      </c>
      <c r="F58" s="132"/>
      <c r="G58" s="133"/>
      <c r="H58" s="132"/>
      <c r="I58" s="133"/>
      <c r="J58" s="14">
        <f t="shared" si="0"/>
        <v>0</v>
      </c>
      <c r="K58" s="133"/>
      <c r="L58" s="133">
        <f t="shared" si="3"/>
        <v>0</v>
      </c>
      <c r="M58" s="1">
        <f t="shared" si="1"/>
        <v>0</v>
      </c>
      <c r="N58" s="56">
        <f t="shared" si="2"/>
        <v>0</v>
      </c>
      <c r="O58" s="132">
        <v>6</v>
      </c>
      <c r="P58" s="133">
        <v>8</v>
      </c>
      <c r="Q58" s="133"/>
      <c r="R58" s="133"/>
      <c r="S58" s="134">
        <f t="shared" si="4"/>
        <v>48</v>
      </c>
      <c r="T58" s="133">
        <v>9</v>
      </c>
      <c r="U58" s="133">
        <v>17</v>
      </c>
      <c r="V58" s="133">
        <v>48</v>
      </c>
      <c r="W58" s="135" t="s">
        <v>139</v>
      </c>
      <c r="X58" s="136">
        <v>5</v>
      </c>
      <c r="Y58" s="137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0"/>
      <c r="AP58" s="133"/>
      <c r="AQ58" s="133"/>
      <c r="AR58" s="130">
        <f>S58</f>
        <v>48</v>
      </c>
      <c r="AS58" s="130">
        <f>S58</f>
        <v>48</v>
      </c>
      <c r="AT58" s="130"/>
      <c r="AU58" s="130"/>
      <c r="AV58" s="130"/>
      <c r="AW58" s="133"/>
      <c r="AX58" s="133"/>
      <c r="AY58" s="133"/>
      <c r="AZ58" s="133"/>
      <c r="BA58" s="130"/>
      <c r="BB58" s="133"/>
      <c r="BC58" s="133"/>
      <c r="BD58" s="133"/>
      <c r="BE58" s="133"/>
      <c r="BF58" s="133"/>
      <c r="BG58" s="130">
        <f>S58+X58</f>
        <v>53</v>
      </c>
      <c r="BH58" s="133"/>
      <c r="BI58" s="130"/>
      <c r="BJ58" s="133"/>
      <c r="BK58" s="133"/>
      <c r="BL58" s="133"/>
      <c r="BM58" s="133"/>
      <c r="BN58" s="133"/>
      <c r="BO58" s="133"/>
      <c r="BP58" s="133"/>
      <c r="BQ58" s="133"/>
      <c r="BR58" s="130">
        <f>S58</f>
        <v>48</v>
      </c>
      <c r="BS58" s="130"/>
      <c r="BT58" s="133"/>
      <c r="BU58" s="133"/>
      <c r="BV58" s="133"/>
      <c r="BW58" s="133"/>
      <c r="BX58" s="133"/>
      <c r="BY58" s="133"/>
      <c r="BZ58" s="133"/>
      <c r="CA58" s="133"/>
      <c r="CB58" s="130">
        <f>S58</f>
        <v>48</v>
      </c>
      <c r="CC58" s="130"/>
      <c r="CD58" s="133"/>
      <c r="CE58" s="133"/>
      <c r="CF58" s="133"/>
      <c r="CG58" s="133"/>
      <c r="CH58" s="133"/>
      <c r="CI58" s="130">
        <f>S58</f>
        <v>48</v>
      </c>
      <c r="CJ58" s="130">
        <f>S58</f>
        <v>48</v>
      </c>
      <c r="CK58" s="133"/>
      <c r="CL58" s="133"/>
      <c r="CM58" s="133"/>
      <c r="CN58" s="133"/>
      <c r="CO58" s="137"/>
      <c r="CP58" s="137"/>
      <c r="CQ58" s="133"/>
    </row>
    <row r="59" spans="1:95" s="10" customFormat="1" ht="12.75" customHeight="1">
      <c r="A59" s="127">
        <v>48</v>
      </c>
      <c r="B59" s="147">
        <v>38472</v>
      </c>
      <c r="C59" s="129" t="s">
        <v>242</v>
      </c>
      <c r="D59" s="130">
        <v>1</v>
      </c>
      <c r="E59" s="131">
        <v>141</v>
      </c>
      <c r="F59" s="132">
        <v>20</v>
      </c>
      <c r="G59" s="133">
        <v>1.5</v>
      </c>
      <c r="H59" s="132">
        <v>700</v>
      </c>
      <c r="I59" s="133">
        <v>2</v>
      </c>
      <c r="J59" s="14">
        <f t="shared" si="0"/>
        <v>44</v>
      </c>
      <c r="K59" s="133">
        <v>1.2</v>
      </c>
      <c r="L59" s="133">
        <f t="shared" si="3"/>
        <v>8.799999999999997</v>
      </c>
      <c r="M59" s="1">
        <f t="shared" si="1"/>
        <v>8.799999999999997</v>
      </c>
      <c r="N59" s="56">
        <f t="shared" si="2"/>
        <v>52.8</v>
      </c>
      <c r="O59" s="132"/>
      <c r="P59" s="133"/>
      <c r="Q59" s="133"/>
      <c r="R59" s="133"/>
      <c r="S59" s="134">
        <f t="shared" si="4"/>
        <v>52.8</v>
      </c>
      <c r="T59" s="133">
        <v>2</v>
      </c>
      <c r="U59" s="133">
        <v>2</v>
      </c>
      <c r="V59" s="133">
        <v>44</v>
      </c>
      <c r="W59" s="135" t="s">
        <v>220</v>
      </c>
      <c r="X59" s="136">
        <v>0</v>
      </c>
      <c r="Y59" s="137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0"/>
      <c r="AP59" s="133"/>
      <c r="AQ59" s="133"/>
      <c r="AR59" s="130"/>
      <c r="AS59" s="130"/>
      <c r="AT59" s="130"/>
      <c r="AU59" s="130"/>
      <c r="AV59" s="130"/>
      <c r="AW59" s="133"/>
      <c r="AX59" s="133"/>
      <c r="AY59" s="133"/>
      <c r="AZ59" s="133"/>
      <c r="BA59" s="130">
        <f>S59</f>
        <v>52.8</v>
      </c>
      <c r="BB59" s="133"/>
      <c r="BC59" s="133"/>
      <c r="BD59" s="133"/>
      <c r="BE59" s="133"/>
      <c r="BF59" s="133"/>
      <c r="BG59" s="130"/>
      <c r="BH59" s="133"/>
      <c r="BI59" s="130">
        <f>S59+X59</f>
        <v>52.8</v>
      </c>
      <c r="BJ59" s="133"/>
      <c r="BK59" s="133"/>
      <c r="BL59" s="133"/>
      <c r="BM59" s="133"/>
      <c r="BN59" s="133"/>
      <c r="BO59" s="133"/>
      <c r="BP59" s="133"/>
      <c r="BQ59" s="133"/>
      <c r="BR59" s="130"/>
      <c r="BS59" s="130"/>
      <c r="BT59" s="133"/>
      <c r="BU59" s="133"/>
      <c r="BV59" s="133"/>
      <c r="BW59" s="133"/>
      <c r="BX59" s="133"/>
      <c r="BY59" s="133"/>
      <c r="BZ59" s="133"/>
      <c r="CA59" s="133"/>
      <c r="CB59" s="130"/>
      <c r="CC59" s="130"/>
      <c r="CD59" s="133"/>
      <c r="CE59" s="133"/>
      <c r="CF59" s="133"/>
      <c r="CG59" s="133"/>
      <c r="CH59" s="133"/>
      <c r="CI59" s="130"/>
      <c r="CJ59" s="130"/>
      <c r="CK59" s="133"/>
      <c r="CL59" s="133"/>
      <c r="CM59" s="133"/>
      <c r="CN59" s="133"/>
      <c r="CO59" s="137"/>
      <c r="CP59" s="137"/>
      <c r="CQ59" s="133"/>
    </row>
    <row r="60" spans="1:95" s="10" customFormat="1" ht="12.75" customHeight="1">
      <c r="A60" s="127">
        <v>49</v>
      </c>
      <c r="B60" s="128" t="s">
        <v>195</v>
      </c>
      <c r="C60" s="129" t="s">
        <v>196</v>
      </c>
      <c r="D60" s="130">
        <v>2</v>
      </c>
      <c r="E60" s="131">
        <v>1</v>
      </c>
      <c r="F60" s="132">
        <v>24</v>
      </c>
      <c r="G60" s="133">
        <v>1.5</v>
      </c>
      <c r="H60" s="132">
        <v>500</v>
      </c>
      <c r="I60" s="133">
        <v>2</v>
      </c>
      <c r="J60" s="14">
        <f t="shared" si="0"/>
        <v>46</v>
      </c>
      <c r="K60" s="133">
        <v>1</v>
      </c>
      <c r="L60" s="133">
        <f t="shared" si="3"/>
        <v>0</v>
      </c>
      <c r="M60" s="2">
        <f t="shared" si="1"/>
        <v>0</v>
      </c>
      <c r="N60" s="138">
        <f t="shared" si="2"/>
        <v>46</v>
      </c>
      <c r="O60" s="132"/>
      <c r="P60" s="133"/>
      <c r="Q60" s="133">
        <v>4</v>
      </c>
      <c r="R60" s="133"/>
      <c r="S60" s="134">
        <f t="shared" si="4"/>
        <v>50</v>
      </c>
      <c r="T60" s="133">
        <v>12</v>
      </c>
      <c r="U60" s="133">
        <v>13</v>
      </c>
      <c r="V60" s="133">
        <v>53.5</v>
      </c>
      <c r="W60" s="135" t="s">
        <v>1</v>
      </c>
      <c r="X60" s="136">
        <v>10</v>
      </c>
      <c r="Y60" s="137"/>
      <c r="Z60" s="133"/>
      <c r="AA60" s="133"/>
      <c r="AB60" s="130">
        <f>S60</f>
        <v>50</v>
      </c>
      <c r="AC60" s="130"/>
      <c r="AD60" s="130">
        <f>S60</f>
        <v>50</v>
      </c>
      <c r="AE60" s="130">
        <f>S60+X60</f>
        <v>60</v>
      </c>
      <c r="AF60" s="133"/>
      <c r="AG60" s="133"/>
      <c r="AH60" s="133"/>
      <c r="AI60" s="133"/>
      <c r="AJ60" s="133"/>
      <c r="AK60" s="130">
        <f>S60</f>
        <v>50</v>
      </c>
      <c r="AL60" s="133"/>
      <c r="AM60" s="133"/>
      <c r="AN60" s="133"/>
      <c r="AO60" s="130"/>
      <c r="AP60" s="133"/>
      <c r="AQ60" s="133"/>
      <c r="AR60" s="133"/>
      <c r="AS60" s="133"/>
      <c r="AT60" s="133"/>
      <c r="AU60" s="133"/>
      <c r="AV60" s="130"/>
      <c r="AW60" s="133"/>
      <c r="AX60" s="133"/>
      <c r="AY60" s="133"/>
      <c r="AZ60" s="133"/>
      <c r="BA60" s="133"/>
      <c r="BB60" s="133"/>
      <c r="BC60" s="133"/>
      <c r="BD60" s="133"/>
      <c r="BE60" s="130">
        <f>S60</f>
        <v>50</v>
      </c>
      <c r="BF60" s="130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0">
        <f>S60</f>
        <v>50</v>
      </c>
      <c r="CM60" s="133"/>
      <c r="CN60" s="130">
        <f>S60</f>
        <v>50</v>
      </c>
      <c r="CO60" s="137"/>
      <c r="CP60" s="137"/>
      <c r="CQ60" s="133"/>
    </row>
    <row r="61" spans="1:95" s="10" customFormat="1" ht="12.75" customHeight="1">
      <c r="A61" s="127"/>
      <c r="B61" s="147"/>
      <c r="C61" s="129"/>
      <c r="D61" s="130"/>
      <c r="E61" s="131">
        <v>61</v>
      </c>
      <c r="F61" s="132"/>
      <c r="G61" s="133"/>
      <c r="H61" s="132"/>
      <c r="I61" s="133"/>
      <c r="J61" s="19">
        <f t="shared" si="0"/>
        <v>0</v>
      </c>
      <c r="K61" s="133"/>
      <c r="L61" s="2">
        <f t="shared" si="3"/>
        <v>0</v>
      </c>
      <c r="M61" s="2">
        <f t="shared" si="1"/>
        <v>0</v>
      </c>
      <c r="N61" s="138">
        <f t="shared" si="2"/>
        <v>0</v>
      </c>
      <c r="O61" s="132">
        <v>0.5</v>
      </c>
      <c r="P61" s="133">
        <v>7</v>
      </c>
      <c r="Q61" s="133"/>
      <c r="R61" s="133"/>
      <c r="S61" s="134">
        <f t="shared" si="4"/>
        <v>3.5</v>
      </c>
      <c r="T61" s="133"/>
      <c r="U61" s="133"/>
      <c r="V61" s="133"/>
      <c r="W61" s="135"/>
      <c r="X61" s="136"/>
      <c r="Y61" s="137"/>
      <c r="Z61" s="133"/>
      <c r="AA61" s="133"/>
      <c r="AB61" s="130">
        <f>S61</f>
        <v>3.5</v>
      </c>
      <c r="AC61" s="130"/>
      <c r="AD61" s="130">
        <f>S61</f>
        <v>3.5</v>
      </c>
      <c r="AE61" s="130">
        <f>S61</f>
        <v>3.5</v>
      </c>
      <c r="AF61" s="133"/>
      <c r="AG61" s="133"/>
      <c r="AH61" s="133"/>
      <c r="AI61" s="133"/>
      <c r="AJ61" s="133"/>
      <c r="AK61" s="130">
        <f>S61</f>
        <v>3.5</v>
      </c>
      <c r="AL61" s="133"/>
      <c r="AM61" s="133"/>
      <c r="AN61" s="133"/>
      <c r="AO61" s="130"/>
      <c r="AP61" s="133"/>
      <c r="AQ61" s="133"/>
      <c r="AR61" s="133"/>
      <c r="AS61" s="133"/>
      <c r="AT61" s="133"/>
      <c r="AU61" s="133"/>
      <c r="AV61" s="130"/>
      <c r="AW61" s="133"/>
      <c r="AX61" s="133"/>
      <c r="AY61" s="133"/>
      <c r="AZ61" s="133"/>
      <c r="BA61" s="133"/>
      <c r="BB61" s="133"/>
      <c r="BC61" s="133"/>
      <c r="BD61" s="133"/>
      <c r="BE61" s="130">
        <f>S61</f>
        <v>3.5</v>
      </c>
      <c r="BF61" s="130"/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3"/>
      <c r="CK61" s="133"/>
      <c r="CL61" s="130">
        <f>S61</f>
        <v>3.5</v>
      </c>
      <c r="CM61" s="133"/>
      <c r="CN61" s="130">
        <f>S61</f>
        <v>3.5</v>
      </c>
      <c r="CO61" s="137"/>
      <c r="CP61" s="137"/>
      <c r="CQ61" s="133"/>
    </row>
    <row r="62" spans="1:95" s="10" customFormat="1" ht="12.75" customHeight="1">
      <c r="A62" s="127"/>
      <c r="B62" s="128"/>
      <c r="C62" s="129"/>
      <c r="D62" s="130"/>
      <c r="E62" s="131">
        <v>71</v>
      </c>
      <c r="F62" s="132"/>
      <c r="G62" s="133"/>
      <c r="H62" s="132"/>
      <c r="I62" s="133"/>
      <c r="J62" s="14">
        <f t="shared" si="0"/>
        <v>0</v>
      </c>
      <c r="K62" s="133"/>
      <c r="L62" s="2">
        <f t="shared" si="3"/>
        <v>0</v>
      </c>
      <c r="M62" s="2">
        <f t="shared" si="1"/>
        <v>0</v>
      </c>
      <c r="N62" s="138">
        <f t="shared" si="2"/>
        <v>0</v>
      </c>
      <c r="O62" s="132">
        <v>2</v>
      </c>
      <c r="P62" s="133">
        <v>2</v>
      </c>
      <c r="Q62" s="133"/>
      <c r="R62" s="133"/>
      <c r="S62" s="38">
        <f t="shared" si="4"/>
        <v>4</v>
      </c>
      <c r="T62" s="133"/>
      <c r="U62" s="133"/>
      <c r="V62" s="133"/>
      <c r="W62" s="135"/>
      <c r="X62" s="136"/>
      <c r="Y62" s="137"/>
      <c r="Z62" s="133"/>
      <c r="AA62" s="133"/>
      <c r="AB62" s="130">
        <f>S62</f>
        <v>4</v>
      </c>
      <c r="AC62" s="130"/>
      <c r="AD62" s="130">
        <f>S62</f>
        <v>4</v>
      </c>
      <c r="AE62" s="130">
        <f>S62</f>
        <v>4</v>
      </c>
      <c r="AF62" s="133"/>
      <c r="AG62" s="133"/>
      <c r="AH62" s="133"/>
      <c r="AI62" s="133"/>
      <c r="AJ62" s="133"/>
      <c r="AK62" s="130">
        <f>S62</f>
        <v>4</v>
      </c>
      <c r="AL62" s="133"/>
      <c r="AM62" s="133"/>
      <c r="AN62" s="133"/>
      <c r="AO62" s="130"/>
      <c r="AP62" s="133"/>
      <c r="AQ62" s="133"/>
      <c r="AR62" s="133"/>
      <c r="AS62" s="133"/>
      <c r="AT62" s="133"/>
      <c r="AU62" s="133"/>
      <c r="AV62" s="130"/>
      <c r="AW62" s="133"/>
      <c r="AX62" s="133"/>
      <c r="AY62" s="133"/>
      <c r="AZ62" s="133"/>
      <c r="BA62" s="133"/>
      <c r="BB62" s="133"/>
      <c r="BC62" s="133"/>
      <c r="BD62" s="133"/>
      <c r="BE62" s="130">
        <f>S62</f>
        <v>4</v>
      </c>
      <c r="BF62" s="130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0">
        <f>S62</f>
        <v>4</v>
      </c>
      <c r="CM62" s="133"/>
      <c r="CN62" s="130">
        <f>S62</f>
        <v>4</v>
      </c>
      <c r="CO62" s="137"/>
      <c r="CP62" s="137"/>
      <c r="CQ62" s="133"/>
    </row>
    <row r="63" spans="1:95" s="10" customFormat="1" ht="12.75" customHeight="1">
      <c r="A63" s="127">
        <v>50</v>
      </c>
      <c r="B63" s="128">
        <v>38473</v>
      </c>
      <c r="C63" s="129" t="s">
        <v>204</v>
      </c>
      <c r="D63" s="130">
        <v>1</v>
      </c>
      <c r="E63" s="131">
        <v>142</v>
      </c>
      <c r="F63" s="132">
        <v>26</v>
      </c>
      <c r="G63" s="133">
        <v>1.5</v>
      </c>
      <c r="H63" s="132">
        <v>800</v>
      </c>
      <c r="I63" s="133">
        <v>2</v>
      </c>
      <c r="J63" s="14">
        <f t="shared" si="0"/>
        <v>55</v>
      </c>
      <c r="K63" s="133">
        <v>1.3</v>
      </c>
      <c r="L63" s="2">
        <f t="shared" si="3"/>
        <v>16.5</v>
      </c>
      <c r="M63" s="2">
        <f t="shared" si="1"/>
        <v>16.5</v>
      </c>
      <c r="N63" s="138">
        <f t="shared" si="2"/>
        <v>71.5</v>
      </c>
      <c r="O63" s="132"/>
      <c r="P63" s="133"/>
      <c r="Q63" s="133"/>
      <c r="R63" s="133"/>
      <c r="S63" s="38">
        <f t="shared" si="4"/>
        <v>71.5</v>
      </c>
      <c r="T63" s="133">
        <v>1</v>
      </c>
      <c r="U63" s="133">
        <v>3</v>
      </c>
      <c r="V63" s="133">
        <v>55</v>
      </c>
      <c r="W63" s="135" t="s">
        <v>120</v>
      </c>
      <c r="X63" s="136">
        <v>0</v>
      </c>
      <c r="Y63" s="137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0"/>
      <c r="AP63" s="133"/>
      <c r="AQ63" s="133"/>
      <c r="AR63" s="133"/>
      <c r="AS63" s="133"/>
      <c r="AT63" s="133"/>
      <c r="AU63" s="130">
        <f>S63+X63</f>
        <v>71.5</v>
      </c>
      <c r="AV63" s="130"/>
      <c r="AW63" s="133"/>
      <c r="AX63" s="133"/>
      <c r="AY63" s="133"/>
      <c r="AZ63" s="133"/>
      <c r="BA63" s="133"/>
      <c r="BB63" s="133"/>
      <c r="BC63" s="133"/>
      <c r="BD63" s="133"/>
      <c r="BE63" s="133"/>
      <c r="BF63" s="133"/>
      <c r="BG63" s="133"/>
      <c r="BH63" s="133"/>
      <c r="BI63" s="133"/>
      <c r="BJ63" s="133"/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/>
      <c r="CG63" s="133"/>
      <c r="CH63" s="133"/>
      <c r="CI63" s="133"/>
      <c r="CJ63" s="133"/>
      <c r="CK63" s="133"/>
      <c r="CL63" s="133"/>
      <c r="CM63" s="133"/>
      <c r="CN63" s="133"/>
      <c r="CO63" s="137"/>
      <c r="CP63" s="137"/>
      <c r="CQ63" s="133"/>
    </row>
    <row r="64" spans="1:95" s="10" customFormat="1" ht="12.75" customHeight="1">
      <c r="A64" s="127">
        <v>51</v>
      </c>
      <c r="B64" s="156">
        <v>38473</v>
      </c>
      <c r="C64" s="129" t="s">
        <v>315</v>
      </c>
      <c r="D64" s="130">
        <v>1</v>
      </c>
      <c r="E64" s="131">
        <v>1</v>
      </c>
      <c r="F64" s="132">
        <v>10</v>
      </c>
      <c r="G64" s="133">
        <v>1.5</v>
      </c>
      <c r="H64" s="132">
        <v>400</v>
      </c>
      <c r="I64" s="133">
        <v>2</v>
      </c>
      <c r="J64" s="14">
        <f t="shared" si="0"/>
        <v>23</v>
      </c>
      <c r="K64" s="133">
        <v>1</v>
      </c>
      <c r="L64" s="2">
        <f t="shared" si="3"/>
        <v>0</v>
      </c>
      <c r="M64" s="2">
        <f t="shared" si="1"/>
        <v>0</v>
      </c>
      <c r="N64" s="138">
        <f t="shared" si="2"/>
        <v>23</v>
      </c>
      <c r="O64" s="132"/>
      <c r="P64" s="133"/>
      <c r="Q64" s="133"/>
      <c r="R64" s="133"/>
      <c r="S64" s="38">
        <f t="shared" si="4"/>
        <v>23</v>
      </c>
      <c r="T64" s="155">
        <v>6</v>
      </c>
      <c r="U64" s="133">
        <v>18</v>
      </c>
      <c r="V64" s="133">
        <v>34</v>
      </c>
      <c r="W64" s="135" t="s">
        <v>172</v>
      </c>
      <c r="X64" s="136">
        <v>5</v>
      </c>
      <c r="Y64" s="137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0">
        <f>S64</f>
        <v>23</v>
      </c>
      <c r="AO64" s="130"/>
      <c r="AP64" s="133"/>
      <c r="AQ64" s="133"/>
      <c r="AR64" s="133"/>
      <c r="AS64" s="133"/>
      <c r="AT64" s="133"/>
      <c r="AU64" s="130"/>
      <c r="AV64" s="130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0">
        <f>S64</f>
        <v>23</v>
      </c>
      <c r="BO64" s="133"/>
      <c r="BP64" s="133"/>
      <c r="BQ64" s="133"/>
      <c r="BR64" s="133"/>
      <c r="BS64" s="133"/>
      <c r="BT64" s="133"/>
      <c r="BU64" s="133"/>
      <c r="BV64" s="133"/>
      <c r="BW64" s="130">
        <f>S64+X64</f>
        <v>28</v>
      </c>
      <c r="BX64" s="133"/>
      <c r="BY64" s="133"/>
      <c r="BZ64" s="133"/>
      <c r="CA64" s="130">
        <f>S64</f>
        <v>23</v>
      </c>
      <c r="CB64" s="133"/>
      <c r="CC64" s="133"/>
      <c r="CD64" s="133"/>
      <c r="CE64" s="133"/>
      <c r="CF64" s="133"/>
      <c r="CG64" s="133"/>
      <c r="CH64" s="130">
        <f>S64</f>
        <v>23</v>
      </c>
      <c r="CI64" s="133"/>
      <c r="CJ64" s="133"/>
      <c r="CK64" s="133"/>
      <c r="CL64" s="133"/>
      <c r="CM64" s="133"/>
      <c r="CN64" s="133"/>
      <c r="CO64" s="137"/>
      <c r="CP64" s="137"/>
      <c r="CQ64" s="133"/>
    </row>
    <row r="65" spans="1:95" s="10" customFormat="1" ht="12.75" customHeight="1">
      <c r="A65" s="127"/>
      <c r="B65" s="128"/>
      <c r="C65" s="129"/>
      <c r="D65" s="130"/>
      <c r="E65" s="131">
        <v>61</v>
      </c>
      <c r="F65" s="132"/>
      <c r="G65" s="133"/>
      <c r="H65" s="132"/>
      <c r="I65" s="133"/>
      <c r="J65" s="14"/>
      <c r="K65" s="133"/>
      <c r="L65" s="2">
        <f t="shared" si="3"/>
        <v>0</v>
      </c>
      <c r="M65" s="2">
        <f t="shared" si="1"/>
        <v>0</v>
      </c>
      <c r="N65" s="138">
        <f t="shared" si="2"/>
        <v>0</v>
      </c>
      <c r="O65" s="132">
        <v>1</v>
      </c>
      <c r="P65" s="133">
        <v>7</v>
      </c>
      <c r="Q65" s="133"/>
      <c r="R65" s="133"/>
      <c r="S65" s="38">
        <f t="shared" si="4"/>
        <v>7</v>
      </c>
      <c r="T65" s="133"/>
      <c r="U65" s="133"/>
      <c r="V65" s="133"/>
      <c r="W65" s="135"/>
      <c r="X65" s="136"/>
      <c r="Y65" s="137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0">
        <f>S65</f>
        <v>7</v>
      </c>
      <c r="AO65" s="130"/>
      <c r="AP65" s="133"/>
      <c r="AQ65" s="133"/>
      <c r="AR65" s="133"/>
      <c r="AS65" s="133"/>
      <c r="AT65" s="133"/>
      <c r="AU65" s="130"/>
      <c r="AV65" s="130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0">
        <f>S65</f>
        <v>7</v>
      </c>
      <c r="BO65" s="133"/>
      <c r="BP65" s="133"/>
      <c r="BQ65" s="133"/>
      <c r="BR65" s="133"/>
      <c r="BS65" s="133"/>
      <c r="BT65" s="133"/>
      <c r="BU65" s="133"/>
      <c r="BV65" s="133"/>
      <c r="BW65" s="130">
        <f>S65</f>
        <v>7</v>
      </c>
      <c r="BX65" s="133"/>
      <c r="BY65" s="133"/>
      <c r="BZ65" s="133"/>
      <c r="CA65" s="130">
        <f>S65</f>
        <v>7</v>
      </c>
      <c r="CB65" s="133"/>
      <c r="CC65" s="133"/>
      <c r="CD65" s="133"/>
      <c r="CE65" s="133"/>
      <c r="CF65" s="133"/>
      <c r="CG65" s="133"/>
      <c r="CH65" s="130">
        <f>S65</f>
        <v>7</v>
      </c>
      <c r="CI65" s="133"/>
      <c r="CJ65" s="133"/>
      <c r="CK65" s="133"/>
      <c r="CL65" s="133"/>
      <c r="CM65" s="133"/>
      <c r="CN65" s="133"/>
      <c r="CO65" s="137"/>
      <c r="CP65" s="137"/>
      <c r="CQ65" s="133"/>
    </row>
    <row r="66" spans="1:95" s="10" customFormat="1" ht="12.75" customHeight="1">
      <c r="A66" s="127">
        <v>52</v>
      </c>
      <c r="B66" s="128">
        <v>38478</v>
      </c>
      <c r="C66" s="129" t="s">
        <v>216</v>
      </c>
      <c r="D66" s="130">
        <v>1</v>
      </c>
      <c r="E66" s="131">
        <v>1</v>
      </c>
      <c r="F66" s="132">
        <v>9</v>
      </c>
      <c r="G66" s="133">
        <v>1.5</v>
      </c>
      <c r="H66" s="132">
        <v>350</v>
      </c>
      <c r="I66" s="133">
        <v>2</v>
      </c>
      <c r="J66" s="14">
        <f t="shared" si="0"/>
        <v>20.5</v>
      </c>
      <c r="K66" s="133">
        <v>1</v>
      </c>
      <c r="L66" s="2">
        <f t="shared" si="3"/>
        <v>0</v>
      </c>
      <c r="M66" s="2">
        <f t="shared" si="1"/>
        <v>0</v>
      </c>
      <c r="N66" s="138">
        <f t="shared" si="2"/>
        <v>20.5</v>
      </c>
      <c r="O66" s="132"/>
      <c r="P66" s="133"/>
      <c r="Q66" s="133"/>
      <c r="R66" s="133"/>
      <c r="S66" s="38">
        <f t="shared" si="4"/>
        <v>20.5</v>
      </c>
      <c r="T66" s="133">
        <v>1</v>
      </c>
      <c r="U66" s="133">
        <v>21</v>
      </c>
      <c r="V66" s="133">
        <v>20.5</v>
      </c>
      <c r="W66" s="135" t="s">
        <v>1</v>
      </c>
      <c r="X66" s="136">
        <v>3</v>
      </c>
      <c r="Y66" s="137"/>
      <c r="Z66" s="133"/>
      <c r="AA66" s="133"/>
      <c r="AB66" s="133"/>
      <c r="AC66" s="133"/>
      <c r="AD66" s="133"/>
      <c r="AE66" s="130">
        <f>S66+X66</f>
        <v>23.5</v>
      </c>
      <c r="AF66" s="133"/>
      <c r="AG66" s="133"/>
      <c r="AH66" s="133"/>
      <c r="AI66" s="133"/>
      <c r="AJ66" s="133"/>
      <c r="AK66" s="133"/>
      <c r="AL66" s="133"/>
      <c r="AM66" s="133"/>
      <c r="AN66" s="133"/>
      <c r="AO66" s="130"/>
      <c r="AP66" s="133"/>
      <c r="AQ66" s="133"/>
      <c r="AR66" s="133"/>
      <c r="AS66" s="133"/>
      <c r="AT66" s="133"/>
      <c r="AU66" s="133" t="s">
        <v>205</v>
      </c>
      <c r="AV66" s="130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7"/>
      <c r="CP66" s="137"/>
      <c r="CQ66" s="133"/>
    </row>
    <row r="67" spans="1:95" s="10" customFormat="1" ht="12.75" customHeight="1">
      <c r="A67" s="127">
        <v>53</v>
      </c>
      <c r="B67" s="128">
        <v>38479</v>
      </c>
      <c r="C67" s="129" t="s">
        <v>218</v>
      </c>
      <c r="D67" s="130">
        <v>1</v>
      </c>
      <c r="E67" s="131">
        <v>1</v>
      </c>
      <c r="F67" s="132">
        <v>22</v>
      </c>
      <c r="G67" s="133">
        <v>1.5</v>
      </c>
      <c r="H67" s="132">
        <v>400</v>
      </c>
      <c r="I67" s="133">
        <v>2</v>
      </c>
      <c r="J67" s="14">
        <f t="shared" si="0"/>
        <v>41</v>
      </c>
      <c r="K67" s="133">
        <v>1</v>
      </c>
      <c r="L67" s="2">
        <f t="shared" si="3"/>
        <v>0</v>
      </c>
      <c r="M67" s="2">
        <f t="shared" si="1"/>
        <v>0</v>
      </c>
      <c r="N67" s="138">
        <f t="shared" si="2"/>
        <v>41</v>
      </c>
      <c r="O67" s="132"/>
      <c r="P67" s="133"/>
      <c r="Q67" s="133"/>
      <c r="R67" s="133"/>
      <c r="S67" s="38">
        <f t="shared" si="4"/>
        <v>41</v>
      </c>
      <c r="T67" s="133">
        <v>2</v>
      </c>
      <c r="U67" s="133">
        <v>3</v>
      </c>
      <c r="V67" s="133">
        <v>41</v>
      </c>
      <c r="W67" s="135" t="s">
        <v>1</v>
      </c>
      <c r="X67" s="136">
        <v>0</v>
      </c>
      <c r="Y67" s="137"/>
      <c r="Z67" s="133"/>
      <c r="AA67" s="133"/>
      <c r="AB67" s="133"/>
      <c r="AC67" s="133"/>
      <c r="AD67" s="133"/>
      <c r="AE67" s="130">
        <f>S67+X67</f>
        <v>41</v>
      </c>
      <c r="AF67" s="133"/>
      <c r="AG67" s="133"/>
      <c r="AH67" s="133"/>
      <c r="AI67" s="133"/>
      <c r="AJ67" s="133"/>
      <c r="AK67" s="133"/>
      <c r="AL67" s="133"/>
      <c r="AM67" s="133"/>
      <c r="AN67" s="133"/>
      <c r="AO67" s="130"/>
      <c r="AP67" s="133"/>
      <c r="AQ67" s="133"/>
      <c r="AR67" s="133"/>
      <c r="AS67" s="133"/>
      <c r="AT67" s="133"/>
      <c r="AU67" s="133"/>
      <c r="AV67" s="130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0">
        <f>S67</f>
        <v>41</v>
      </c>
      <c r="CB67" s="130"/>
      <c r="CC67" s="130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7"/>
      <c r="CP67" s="137"/>
      <c r="CQ67" s="133"/>
    </row>
    <row r="68" spans="1:95" s="10" customFormat="1" ht="12.75" customHeight="1">
      <c r="A68" s="127">
        <v>54</v>
      </c>
      <c r="B68" s="128">
        <v>38479</v>
      </c>
      <c r="C68" s="129" t="s">
        <v>244</v>
      </c>
      <c r="D68" s="130">
        <v>1</v>
      </c>
      <c r="E68" s="131">
        <v>142</v>
      </c>
      <c r="F68" s="132">
        <v>36.3</v>
      </c>
      <c r="G68" s="133">
        <v>1.5</v>
      </c>
      <c r="H68" s="132">
        <v>1200</v>
      </c>
      <c r="I68" s="133">
        <v>2</v>
      </c>
      <c r="J68" s="14">
        <f t="shared" si="0"/>
        <v>78.44999999999999</v>
      </c>
      <c r="K68" s="133">
        <v>1.3</v>
      </c>
      <c r="L68" s="2">
        <f t="shared" si="3"/>
        <v>23.534999999999997</v>
      </c>
      <c r="M68" s="2">
        <f t="shared" si="1"/>
        <v>23.534999999999997</v>
      </c>
      <c r="N68" s="138">
        <f t="shared" si="2"/>
        <v>101.98499999999999</v>
      </c>
      <c r="O68" s="132"/>
      <c r="P68" s="133"/>
      <c r="Q68" s="133"/>
      <c r="R68" s="133"/>
      <c r="S68" s="38">
        <f t="shared" si="4"/>
        <v>101.98499999999999</v>
      </c>
      <c r="T68" s="133">
        <v>1</v>
      </c>
      <c r="U68" s="133">
        <v>3</v>
      </c>
      <c r="V68" s="133">
        <v>78</v>
      </c>
      <c r="W68" s="135" t="s">
        <v>120</v>
      </c>
      <c r="X68" s="136">
        <v>0</v>
      </c>
      <c r="Y68" s="137"/>
      <c r="Z68" s="133"/>
      <c r="AA68" s="133"/>
      <c r="AB68" s="133"/>
      <c r="AC68" s="133"/>
      <c r="AD68" s="133"/>
      <c r="AE68" s="130"/>
      <c r="AF68" s="133"/>
      <c r="AG68" s="133"/>
      <c r="AH68" s="133"/>
      <c r="AI68" s="133"/>
      <c r="AJ68" s="133"/>
      <c r="AK68" s="133"/>
      <c r="AL68" s="133"/>
      <c r="AM68" s="133"/>
      <c r="AN68" s="133"/>
      <c r="AO68" s="130"/>
      <c r="AP68" s="133"/>
      <c r="AQ68" s="133"/>
      <c r="AR68" s="133"/>
      <c r="AS68" s="133"/>
      <c r="AT68" s="133"/>
      <c r="AU68" s="130">
        <f>S68</f>
        <v>101.98499999999999</v>
      </c>
      <c r="AV68" s="130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7"/>
      <c r="CP68" s="137"/>
      <c r="CQ68" s="133"/>
    </row>
    <row r="69" spans="1:95" s="10" customFormat="1" ht="12.75" customHeight="1">
      <c r="A69" s="127">
        <v>55</v>
      </c>
      <c r="B69" s="156">
        <v>38479</v>
      </c>
      <c r="C69" s="129" t="s">
        <v>316</v>
      </c>
      <c r="D69" s="130">
        <v>1</v>
      </c>
      <c r="E69" s="131">
        <v>1</v>
      </c>
      <c r="F69" s="132">
        <v>16</v>
      </c>
      <c r="G69" s="133">
        <v>1.5</v>
      </c>
      <c r="H69" s="132">
        <v>500</v>
      </c>
      <c r="I69" s="133">
        <v>2</v>
      </c>
      <c r="J69" s="14">
        <f t="shared" si="0"/>
        <v>34</v>
      </c>
      <c r="K69" s="133">
        <v>1</v>
      </c>
      <c r="L69" s="2">
        <f t="shared" si="3"/>
        <v>0</v>
      </c>
      <c r="M69" s="2">
        <f t="shared" si="1"/>
        <v>0</v>
      </c>
      <c r="N69" s="138">
        <f t="shared" si="2"/>
        <v>34</v>
      </c>
      <c r="O69" s="132"/>
      <c r="P69" s="133"/>
      <c r="Q69" s="133"/>
      <c r="R69" s="133"/>
      <c r="S69" s="38">
        <f t="shared" si="4"/>
        <v>34</v>
      </c>
      <c r="T69" s="155">
        <v>2</v>
      </c>
      <c r="U69" s="133">
        <v>3</v>
      </c>
      <c r="V69" s="133">
        <v>34</v>
      </c>
      <c r="W69" s="135" t="s">
        <v>172</v>
      </c>
      <c r="X69" s="136">
        <v>0</v>
      </c>
      <c r="Y69" s="137"/>
      <c r="Z69" s="133"/>
      <c r="AA69" s="133"/>
      <c r="AB69" s="133"/>
      <c r="AC69" s="133"/>
      <c r="AD69" s="133"/>
      <c r="AE69" s="130"/>
      <c r="AF69" s="133"/>
      <c r="AG69" s="133"/>
      <c r="AH69" s="133"/>
      <c r="AI69" s="133"/>
      <c r="AJ69" s="133"/>
      <c r="AK69" s="133"/>
      <c r="AL69" s="133"/>
      <c r="AM69" s="133"/>
      <c r="AN69" s="130">
        <f>S69</f>
        <v>34</v>
      </c>
      <c r="AO69" s="130"/>
      <c r="AP69" s="133"/>
      <c r="AQ69" s="133"/>
      <c r="AR69" s="133"/>
      <c r="AS69" s="133"/>
      <c r="AT69" s="133"/>
      <c r="AU69" s="130"/>
      <c r="AV69" s="130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0">
        <f>S69+X69</f>
        <v>34</v>
      </c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7"/>
      <c r="CP69" s="137"/>
      <c r="CQ69" s="133"/>
    </row>
    <row r="70" spans="1:95" s="10" customFormat="1" ht="12.75" customHeight="1">
      <c r="A70" s="127">
        <v>56</v>
      </c>
      <c r="B70" s="128">
        <v>38480</v>
      </c>
      <c r="C70" s="129" t="s">
        <v>246</v>
      </c>
      <c r="D70" s="130">
        <v>1</v>
      </c>
      <c r="E70" s="131">
        <v>141</v>
      </c>
      <c r="F70" s="132">
        <v>21</v>
      </c>
      <c r="G70" s="133">
        <v>0.5</v>
      </c>
      <c r="H70" s="132">
        <v>650</v>
      </c>
      <c r="I70" s="133">
        <v>2</v>
      </c>
      <c r="J70" s="14">
        <f t="shared" si="0"/>
        <v>23.5</v>
      </c>
      <c r="K70" s="133">
        <v>1.2</v>
      </c>
      <c r="L70" s="2">
        <f t="shared" si="3"/>
        <v>4.699999999999999</v>
      </c>
      <c r="M70" s="2">
        <f t="shared" si="1"/>
        <v>4.699999999999999</v>
      </c>
      <c r="N70" s="138">
        <f t="shared" si="2"/>
        <v>28.2</v>
      </c>
      <c r="O70" s="132"/>
      <c r="P70" s="133"/>
      <c r="Q70" s="133"/>
      <c r="R70" s="133"/>
      <c r="S70" s="38">
        <f t="shared" si="4"/>
        <v>28.2</v>
      </c>
      <c r="T70" s="133">
        <v>2</v>
      </c>
      <c r="U70" s="133">
        <v>2</v>
      </c>
      <c r="V70" s="133">
        <v>44.5</v>
      </c>
      <c r="W70" s="135" t="s">
        <v>220</v>
      </c>
      <c r="X70" s="136">
        <v>0</v>
      </c>
      <c r="Y70" s="137"/>
      <c r="Z70" s="133"/>
      <c r="AA70" s="133"/>
      <c r="AB70" s="133"/>
      <c r="AC70" s="133"/>
      <c r="AD70" s="133"/>
      <c r="AE70" s="130"/>
      <c r="AF70" s="133"/>
      <c r="AG70" s="133"/>
      <c r="AH70" s="133"/>
      <c r="AI70" s="133"/>
      <c r="AJ70" s="133"/>
      <c r="AK70" s="133"/>
      <c r="AL70" s="133"/>
      <c r="AM70" s="133"/>
      <c r="AN70" s="133"/>
      <c r="AO70" s="130"/>
      <c r="AP70" s="133"/>
      <c r="AQ70" s="133"/>
      <c r="AR70" s="133"/>
      <c r="AS70" s="133"/>
      <c r="AT70" s="133"/>
      <c r="AU70" s="133"/>
      <c r="AV70" s="130"/>
      <c r="AW70" s="133"/>
      <c r="AX70" s="133"/>
      <c r="AY70" s="133"/>
      <c r="AZ70" s="133"/>
      <c r="BA70" s="130">
        <f>S70</f>
        <v>28.2</v>
      </c>
      <c r="BB70" s="133"/>
      <c r="BC70" s="133"/>
      <c r="BD70" s="133"/>
      <c r="BE70" s="133"/>
      <c r="BF70" s="133"/>
      <c r="BG70" s="133"/>
      <c r="BH70" s="133"/>
      <c r="BI70" s="130">
        <f>S70</f>
        <v>28.2</v>
      </c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7"/>
      <c r="CP70" s="137"/>
      <c r="CQ70" s="133"/>
    </row>
    <row r="71" spans="1:95" s="10" customFormat="1" ht="12.75" customHeight="1">
      <c r="A71" s="127">
        <v>57</v>
      </c>
      <c r="B71" s="128" t="s">
        <v>417</v>
      </c>
      <c r="C71" s="129" t="s">
        <v>418</v>
      </c>
      <c r="D71" s="130">
        <v>4</v>
      </c>
      <c r="E71" s="131">
        <v>1</v>
      </c>
      <c r="F71" s="132">
        <v>63.5</v>
      </c>
      <c r="G71" s="133">
        <v>1.5</v>
      </c>
      <c r="H71" s="132">
        <v>2550</v>
      </c>
      <c r="I71" s="133">
        <v>2</v>
      </c>
      <c r="J71" s="14">
        <f t="shared" si="0"/>
        <v>146.25</v>
      </c>
      <c r="K71" s="133">
        <v>1</v>
      </c>
      <c r="L71" s="2">
        <f t="shared" si="3"/>
        <v>0</v>
      </c>
      <c r="M71" s="2">
        <f t="shared" si="1"/>
        <v>0</v>
      </c>
      <c r="N71" s="138">
        <f t="shared" si="2"/>
        <v>146.25</v>
      </c>
      <c r="O71" s="132"/>
      <c r="P71" s="133"/>
      <c r="Q71" s="133">
        <v>4</v>
      </c>
      <c r="R71" s="133"/>
      <c r="S71" s="38">
        <f t="shared" si="4"/>
        <v>150.25</v>
      </c>
      <c r="T71" s="133"/>
      <c r="U71" s="133"/>
      <c r="V71" s="133">
        <v>150</v>
      </c>
      <c r="W71" s="135" t="s">
        <v>220</v>
      </c>
      <c r="X71" s="136"/>
      <c r="Y71" s="137"/>
      <c r="Z71" s="133"/>
      <c r="AA71" s="133"/>
      <c r="AB71" s="133"/>
      <c r="AC71" s="133"/>
      <c r="AD71" s="133"/>
      <c r="AE71" s="130"/>
      <c r="AF71" s="133"/>
      <c r="AG71" s="133"/>
      <c r="AH71" s="133"/>
      <c r="AI71" s="133"/>
      <c r="AJ71" s="133"/>
      <c r="AK71" s="133"/>
      <c r="AL71" s="133"/>
      <c r="AM71" s="133"/>
      <c r="AN71" s="133"/>
      <c r="AO71" s="130"/>
      <c r="AP71" s="133"/>
      <c r="AQ71" s="133"/>
      <c r="AR71" s="133"/>
      <c r="AS71" s="133"/>
      <c r="AT71" s="133"/>
      <c r="AU71" s="133"/>
      <c r="AV71" s="130"/>
      <c r="AW71" s="133"/>
      <c r="AX71" s="133"/>
      <c r="AY71" s="133"/>
      <c r="AZ71" s="133"/>
      <c r="BA71" s="130"/>
      <c r="BB71" s="133"/>
      <c r="BC71" s="133"/>
      <c r="BD71" s="133"/>
      <c r="BE71" s="133"/>
      <c r="BF71" s="133"/>
      <c r="BG71" s="133"/>
      <c r="BH71" s="133"/>
      <c r="BI71" s="130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7"/>
      <c r="CP71" s="137"/>
      <c r="CQ71" s="133"/>
    </row>
    <row r="72" spans="1:95" s="10" customFormat="1" ht="12.75" customHeight="1">
      <c r="A72" s="127">
        <v>58</v>
      </c>
      <c r="B72" s="128">
        <v>38486</v>
      </c>
      <c r="C72" s="129" t="s">
        <v>248</v>
      </c>
      <c r="D72" s="130">
        <v>1</v>
      </c>
      <c r="E72" s="131">
        <v>142</v>
      </c>
      <c r="F72" s="132">
        <v>32</v>
      </c>
      <c r="G72" s="133">
        <v>1.5</v>
      </c>
      <c r="H72" s="132">
        <v>1050</v>
      </c>
      <c r="I72" s="133">
        <v>2</v>
      </c>
      <c r="J72" s="14">
        <f t="shared" si="0"/>
        <v>69</v>
      </c>
      <c r="K72" s="133">
        <v>1.3</v>
      </c>
      <c r="L72" s="2">
        <f t="shared" si="3"/>
        <v>20.700000000000003</v>
      </c>
      <c r="M72" s="2">
        <f t="shared" si="1"/>
        <v>20.700000000000003</v>
      </c>
      <c r="N72" s="138">
        <f t="shared" si="2"/>
        <v>89.7</v>
      </c>
      <c r="O72" s="132"/>
      <c r="P72" s="133"/>
      <c r="Q72" s="133"/>
      <c r="R72" s="133"/>
      <c r="S72" s="38">
        <f t="shared" si="4"/>
        <v>89.7</v>
      </c>
      <c r="T72" s="133">
        <v>1</v>
      </c>
      <c r="U72" s="133">
        <v>2</v>
      </c>
      <c r="V72" s="133">
        <v>69</v>
      </c>
      <c r="W72" s="135" t="s">
        <v>120</v>
      </c>
      <c r="X72" s="136">
        <v>0</v>
      </c>
      <c r="Y72" s="137"/>
      <c r="Z72" s="133"/>
      <c r="AA72" s="133"/>
      <c r="AB72" s="133"/>
      <c r="AC72" s="133"/>
      <c r="AD72" s="133"/>
      <c r="AE72" s="130"/>
      <c r="AF72" s="133"/>
      <c r="AG72" s="133"/>
      <c r="AH72" s="133"/>
      <c r="AI72" s="133"/>
      <c r="AJ72" s="133"/>
      <c r="AK72" s="133"/>
      <c r="AL72" s="133"/>
      <c r="AM72" s="133"/>
      <c r="AN72" s="133"/>
      <c r="AO72" s="130"/>
      <c r="AP72" s="133"/>
      <c r="AQ72" s="133"/>
      <c r="AR72" s="133"/>
      <c r="AS72" s="133"/>
      <c r="AT72" s="133"/>
      <c r="AU72" s="130">
        <f>S72</f>
        <v>89.7</v>
      </c>
      <c r="AV72" s="130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7"/>
      <c r="CP72" s="137"/>
      <c r="CQ72" s="133"/>
    </row>
    <row r="73" spans="1:95" s="10" customFormat="1" ht="12.75" customHeight="1">
      <c r="A73" s="127">
        <v>59</v>
      </c>
      <c r="B73" s="156">
        <v>38487</v>
      </c>
      <c r="C73" s="129" t="s">
        <v>317</v>
      </c>
      <c r="D73" s="130">
        <v>1</v>
      </c>
      <c r="E73" s="131">
        <v>1</v>
      </c>
      <c r="F73" s="132">
        <v>22</v>
      </c>
      <c r="G73" s="133">
        <v>1.5</v>
      </c>
      <c r="H73" s="132">
        <v>800</v>
      </c>
      <c r="I73" s="133">
        <v>2</v>
      </c>
      <c r="J73" s="14">
        <f t="shared" si="0"/>
        <v>49</v>
      </c>
      <c r="K73" s="133">
        <v>1</v>
      </c>
      <c r="L73" s="2">
        <f t="shared" si="3"/>
        <v>0</v>
      </c>
      <c r="M73" s="2">
        <f t="shared" si="1"/>
        <v>0</v>
      </c>
      <c r="N73" s="138">
        <f t="shared" si="2"/>
        <v>49</v>
      </c>
      <c r="O73" s="132"/>
      <c r="P73" s="133"/>
      <c r="Q73" s="133"/>
      <c r="R73" s="133"/>
      <c r="S73" s="38">
        <f t="shared" si="4"/>
        <v>49</v>
      </c>
      <c r="T73" s="155">
        <v>2</v>
      </c>
      <c r="U73" s="133">
        <v>7</v>
      </c>
      <c r="V73" s="133">
        <v>49</v>
      </c>
      <c r="W73" s="135" t="s">
        <v>172</v>
      </c>
      <c r="X73" s="136">
        <v>5</v>
      </c>
      <c r="Y73" s="137"/>
      <c r="Z73" s="133"/>
      <c r="AA73" s="133"/>
      <c r="AB73" s="133"/>
      <c r="AC73" s="133"/>
      <c r="AD73" s="133"/>
      <c r="AE73" s="130"/>
      <c r="AF73" s="133"/>
      <c r="AG73" s="133"/>
      <c r="AH73" s="133"/>
      <c r="AI73" s="133"/>
      <c r="AJ73" s="133"/>
      <c r="AK73" s="133"/>
      <c r="AL73" s="133"/>
      <c r="AM73" s="133"/>
      <c r="AN73" s="133"/>
      <c r="AO73" s="130"/>
      <c r="AP73" s="133"/>
      <c r="AQ73" s="133"/>
      <c r="AR73" s="133"/>
      <c r="AS73" s="133"/>
      <c r="AT73" s="133"/>
      <c r="AU73" s="130"/>
      <c r="AV73" s="130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0">
        <f>S73+X73</f>
        <v>54</v>
      </c>
      <c r="BX73" s="130">
        <f>S73</f>
        <v>49</v>
      </c>
      <c r="BY73" s="130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7"/>
      <c r="CP73" s="137"/>
      <c r="CQ73" s="133"/>
    </row>
    <row r="74" spans="1:95" s="10" customFormat="1" ht="12.75" customHeight="1">
      <c r="A74" s="127">
        <v>60</v>
      </c>
      <c r="B74" s="128" t="s">
        <v>250</v>
      </c>
      <c r="C74" s="129" t="s">
        <v>251</v>
      </c>
      <c r="D74" s="130">
        <v>2</v>
      </c>
      <c r="E74" s="131">
        <v>1</v>
      </c>
      <c r="F74" s="132">
        <v>12</v>
      </c>
      <c r="G74" s="133">
        <v>1.5</v>
      </c>
      <c r="H74" s="132">
        <v>0</v>
      </c>
      <c r="I74" s="133">
        <v>2</v>
      </c>
      <c r="J74" s="14">
        <f t="shared" si="0"/>
        <v>18</v>
      </c>
      <c r="K74" s="133">
        <v>1</v>
      </c>
      <c r="L74" s="2">
        <f t="shared" si="3"/>
        <v>0</v>
      </c>
      <c r="M74" s="2">
        <f t="shared" si="1"/>
        <v>0</v>
      </c>
      <c r="N74" s="138">
        <f t="shared" si="2"/>
        <v>18</v>
      </c>
      <c r="O74" s="132"/>
      <c r="P74" s="133"/>
      <c r="Q74" s="133"/>
      <c r="R74" s="133"/>
      <c r="S74" s="38">
        <f t="shared" si="4"/>
        <v>18</v>
      </c>
      <c r="T74" s="133">
        <v>16</v>
      </c>
      <c r="U74" s="133">
        <v>27</v>
      </c>
      <c r="V74" s="133">
        <v>53</v>
      </c>
      <c r="W74" s="135" t="s">
        <v>252</v>
      </c>
      <c r="X74" s="136">
        <v>10</v>
      </c>
      <c r="Y74" s="137"/>
      <c r="Z74" s="130">
        <f>S74</f>
        <v>18</v>
      </c>
      <c r="AA74" s="130">
        <f>S74</f>
        <v>18</v>
      </c>
      <c r="AB74" s="133"/>
      <c r="AC74" s="133"/>
      <c r="AD74" s="130">
        <f>S74</f>
        <v>18</v>
      </c>
      <c r="AE74" s="130">
        <f>S74</f>
        <v>18</v>
      </c>
      <c r="AF74" s="133"/>
      <c r="AG74" s="130">
        <f>S74</f>
        <v>18</v>
      </c>
      <c r="AH74" s="133"/>
      <c r="AI74" s="133"/>
      <c r="AJ74" s="133"/>
      <c r="AK74" s="130">
        <f>S74</f>
        <v>18</v>
      </c>
      <c r="AL74" s="133"/>
      <c r="AM74" s="133"/>
      <c r="AN74" s="133"/>
      <c r="AO74" s="130"/>
      <c r="AP74" s="133"/>
      <c r="AQ74" s="133"/>
      <c r="AR74" s="133"/>
      <c r="AS74" s="133"/>
      <c r="AT74" s="130">
        <f>S74</f>
        <v>18</v>
      </c>
      <c r="AU74" s="130"/>
      <c r="AV74" s="130"/>
      <c r="AW74" s="133"/>
      <c r="AX74" s="133"/>
      <c r="AY74" s="133"/>
      <c r="AZ74" s="133"/>
      <c r="BA74" s="130">
        <f>S74</f>
        <v>18</v>
      </c>
      <c r="BB74" s="133"/>
      <c r="BC74" s="133"/>
      <c r="BD74" s="133"/>
      <c r="BE74" s="130">
        <f>S74+X74</f>
        <v>28</v>
      </c>
      <c r="BF74" s="130"/>
      <c r="BG74" s="133"/>
      <c r="BH74" s="133"/>
      <c r="BI74" s="130">
        <f>S74</f>
        <v>18</v>
      </c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0">
        <f>S74</f>
        <v>18</v>
      </c>
      <c r="CB74" s="133"/>
      <c r="CC74" s="133"/>
      <c r="CD74" s="133"/>
      <c r="CE74" s="130">
        <f>S74</f>
        <v>18</v>
      </c>
      <c r="CF74" s="133"/>
      <c r="CG74" s="133"/>
      <c r="CH74" s="133"/>
      <c r="CI74" s="133"/>
      <c r="CJ74" s="133"/>
      <c r="CK74" s="130">
        <f>S74</f>
        <v>18</v>
      </c>
      <c r="CL74" s="130">
        <f>S74</f>
        <v>18</v>
      </c>
      <c r="CM74" s="133"/>
      <c r="CN74" s="133"/>
      <c r="CO74" s="137"/>
      <c r="CP74" s="137"/>
      <c r="CQ74" s="133"/>
    </row>
    <row r="75" spans="1:95" s="10" customFormat="1" ht="12.75" customHeight="1">
      <c r="A75" s="127"/>
      <c r="B75" s="128"/>
      <c r="C75" s="129"/>
      <c r="D75" s="130"/>
      <c r="E75" s="131">
        <v>42</v>
      </c>
      <c r="F75" s="132">
        <v>8</v>
      </c>
      <c r="G75" s="133">
        <v>1</v>
      </c>
      <c r="H75" s="132"/>
      <c r="I75" s="133"/>
      <c r="J75" s="14">
        <f t="shared" si="0"/>
        <v>8</v>
      </c>
      <c r="K75" s="133">
        <v>1</v>
      </c>
      <c r="L75" s="2">
        <f t="shared" si="3"/>
        <v>0</v>
      </c>
      <c r="M75" s="2">
        <f t="shared" si="1"/>
        <v>0</v>
      </c>
      <c r="N75" s="138">
        <f t="shared" si="2"/>
        <v>8</v>
      </c>
      <c r="O75" s="132"/>
      <c r="P75" s="133"/>
      <c r="Q75" s="133"/>
      <c r="R75" s="133"/>
      <c r="S75" s="38">
        <f t="shared" si="4"/>
        <v>8</v>
      </c>
      <c r="T75" s="133"/>
      <c r="U75" s="133"/>
      <c r="V75" s="133"/>
      <c r="W75" s="135"/>
      <c r="X75" s="136"/>
      <c r="Y75" s="137"/>
      <c r="Z75" s="130">
        <f>S75</f>
        <v>8</v>
      </c>
      <c r="AA75" s="130">
        <f>S75</f>
        <v>8</v>
      </c>
      <c r="AB75" s="133"/>
      <c r="AC75" s="133"/>
      <c r="AD75" s="130">
        <f>S75</f>
        <v>8</v>
      </c>
      <c r="AE75" s="130">
        <f>S75</f>
        <v>8</v>
      </c>
      <c r="AF75" s="133"/>
      <c r="AG75" s="130">
        <f>S75</f>
        <v>8</v>
      </c>
      <c r="AH75" s="133"/>
      <c r="AI75" s="133"/>
      <c r="AJ75" s="133"/>
      <c r="AK75" s="130">
        <f>S75</f>
        <v>8</v>
      </c>
      <c r="AL75" s="133"/>
      <c r="AM75" s="133"/>
      <c r="AN75" s="133"/>
      <c r="AO75" s="130"/>
      <c r="AP75" s="133"/>
      <c r="AQ75" s="133"/>
      <c r="AR75" s="133"/>
      <c r="AS75" s="133"/>
      <c r="AT75" s="130">
        <f>S75</f>
        <v>8</v>
      </c>
      <c r="AU75" s="130"/>
      <c r="AV75" s="130"/>
      <c r="AW75" s="133"/>
      <c r="AX75" s="133"/>
      <c r="AY75" s="133"/>
      <c r="AZ75" s="133"/>
      <c r="BA75" s="130">
        <f>S75</f>
        <v>8</v>
      </c>
      <c r="BB75" s="133"/>
      <c r="BC75" s="133"/>
      <c r="BD75" s="133"/>
      <c r="BE75" s="130">
        <f>S75+X75</f>
        <v>8</v>
      </c>
      <c r="BF75" s="130"/>
      <c r="BG75" s="133"/>
      <c r="BH75" s="133"/>
      <c r="BI75" s="130">
        <f>S75</f>
        <v>8</v>
      </c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0">
        <f>S75</f>
        <v>8</v>
      </c>
      <c r="CB75" s="133"/>
      <c r="CC75" s="133"/>
      <c r="CD75" s="133"/>
      <c r="CE75" s="130">
        <f>S75</f>
        <v>8</v>
      </c>
      <c r="CF75" s="133"/>
      <c r="CG75" s="133"/>
      <c r="CH75" s="133"/>
      <c r="CI75" s="133"/>
      <c r="CJ75" s="133"/>
      <c r="CK75" s="130">
        <f>S75</f>
        <v>8</v>
      </c>
      <c r="CL75" s="130">
        <f>S75</f>
        <v>8</v>
      </c>
      <c r="CM75" s="133"/>
      <c r="CN75" s="133"/>
      <c r="CO75" s="137"/>
      <c r="CP75" s="137"/>
      <c r="CQ75" s="133"/>
    </row>
    <row r="76" spans="1:95" s="10" customFormat="1" ht="12.75" customHeight="1">
      <c r="A76" s="127"/>
      <c r="B76" s="128"/>
      <c r="C76" s="129"/>
      <c r="D76" s="130"/>
      <c r="E76" s="131">
        <v>43</v>
      </c>
      <c r="F76" s="132">
        <v>12</v>
      </c>
      <c r="G76" s="133">
        <v>2</v>
      </c>
      <c r="H76" s="132"/>
      <c r="I76" s="133"/>
      <c r="J76" s="14">
        <f t="shared" si="0"/>
        <v>24</v>
      </c>
      <c r="K76" s="133">
        <v>1</v>
      </c>
      <c r="L76" s="2">
        <f t="shared" si="3"/>
        <v>0</v>
      </c>
      <c r="M76" s="2">
        <f t="shared" si="1"/>
        <v>0</v>
      </c>
      <c r="N76" s="138">
        <f t="shared" si="2"/>
        <v>24</v>
      </c>
      <c r="O76" s="132"/>
      <c r="P76" s="133"/>
      <c r="Q76" s="133"/>
      <c r="R76" s="133"/>
      <c r="S76" s="38">
        <f t="shared" si="4"/>
        <v>24</v>
      </c>
      <c r="T76" s="133"/>
      <c r="U76" s="133"/>
      <c r="V76" s="133"/>
      <c r="W76" s="135"/>
      <c r="X76" s="136"/>
      <c r="Y76" s="137"/>
      <c r="Z76" s="130">
        <f>S76</f>
        <v>24</v>
      </c>
      <c r="AA76" s="130">
        <f>S76</f>
        <v>24</v>
      </c>
      <c r="AB76" s="133"/>
      <c r="AC76" s="133"/>
      <c r="AD76" s="130">
        <f>S76</f>
        <v>24</v>
      </c>
      <c r="AE76" s="130">
        <f>S76</f>
        <v>24</v>
      </c>
      <c r="AF76" s="133"/>
      <c r="AG76" s="130">
        <f>S76</f>
        <v>24</v>
      </c>
      <c r="AH76" s="133"/>
      <c r="AI76" s="133"/>
      <c r="AJ76" s="133"/>
      <c r="AK76" s="130">
        <f>S76</f>
        <v>24</v>
      </c>
      <c r="AL76" s="133"/>
      <c r="AM76" s="133"/>
      <c r="AN76" s="133"/>
      <c r="AO76" s="130"/>
      <c r="AP76" s="133"/>
      <c r="AQ76" s="133"/>
      <c r="AR76" s="133"/>
      <c r="AS76" s="133"/>
      <c r="AT76" s="130">
        <f>S76</f>
        <v>24</v>
      </c>
      <c r="AU76" s="130"/>
      <c r="AV76" s="130"/>
      <c r="AW76" s="133"/>
      <c r="AX76" s="133"/>
      <c r="AY76" s="133"/>
      <c r="AZ76" s="133"/>
      <c r="BA76" s="130">
        <f>S76</f>
        <v>24</v>
      </c>
      <c r="BB76" s="133"/>
      <c r="BC76" s="133"/>
      <c r="BD76" s="133"/>
      <c r="BE76" s="130">
        <f>S76+X76</f>
        <v>24</v>
      </c>
      <c r="BF76" s="130"/>
      <c r="BG76" s="133"/>
      <c r="BH76" s="133"/>
      <c r="BI76" s="130">
        <f>S76</f>
        <v>24</v>
      </c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0">
        <f>S76</f>
        <v>24</v>
      </c>
      <c r="CB76" s="133"/>
      <c r="CC76" s="133"/>
      <c r="CD76" s="133"/>
      <c r="CE76" s="130">
        <f>S76</f>
        <v>24</v>
      </c>
      <c r="CF76" s="133"/>
      <c r="CG76" s="133"/>
      <c r="CH76" s="133"/>
      <c r="CI76" s="133"/>
      <c r="CJ76" s="133"/>
      <c r="CK76" s="130">
        <f>S76</f>
        <v>24</v>
      </c>
      <c r="CL76" s="130">
        <f>S76</f>
        <v>24</v>
      </c>
      <c r="CM76" s="133"/>
      <c r="CN76" s="133"/>
      <c r="CO76" s="137"/>
      <c r="CP76" s="137"/>
      <c r="CQ76" s="133"/>
    </row>
    <row r="77" spans="1:95" s="10" customFormat="1" ht="12.75" customHeight="1">
      <c r="A77" s="127">
        <v>61</v>
      </c>
      <c r="B77" s="128">
        <v>38493</v>
      </c>
      <c r="C77" s="129" t="s">
        <v>258</v>
      </c>
      <c r="D77" s="130">
        <v>1</v>
      </c>
      <c r="E77" s="131">
        <v>141</v>
      </c>
      <c r="F77" s="132">
        <v>24</v>
      </c>
      <c r="G77" s="133">
        <v>1.5</v>
      </c>
      <c r="H77" s="132">
        <v>250</v>
      </c>
      <c r="I77" s="133">
        <v>2</v>
      </c>
      <c r="J77" s="14">
        <f t="shared" si="0"/>
        <v>41</v>
      </c>
      <c r="K77" s="133">
        <v>1.2</v>
      </c>
      <c r="L77" s="2">
        <f t="shared" si="3"/>
        <v>8.199999999999996</v>
      </c>
      <c r="M77" s="2">
        <f t="shared" si="1"/>
        <v>8.199999999999996</v>
      </c>
      <c r="N77" s="138">
        <f t="shared" si="2"/>
        <v>49.199999999999996</v>
      </c>
      <c r="O77" s="132"/>
      <c r="P77" s="133"/>
      <c r="Q77" s="133"/>
      <c r="R77" s="133"/>
      <c r="S77" s="38">
        <f t="shared" si="4"/>
        <v>49.199999999999996</v>
      </c>
      <c r="T77" s="133">
        <v>3</v>
      </c>
      <c r="U77" s="133">
        <v>4</v>
      </c>
      <c r="V77" s="133">
        <v>41</v>
      </c>
      <c r="W77" s="135" t="s">
        <v>120</v>
      </c>
      <c r="X77" s="136">
        <v>3</v>
      </c>
      <c r="Y77" s="137"/>
      <c r="Z77" s="133"/>
      <c r="AA77" s="133"/>
      <c r="AB77" s="133"/>
      <c r="AC77" s="133"/>
      <c r="AD77" s="133"/>
      <c r="AE77" s="130"/>
      <c r="AF77" s="133"/>
      <c r="AG77" s="133"/>
      <c r="AH77" s="133"/>
      <c r="AI77" s="133"/>
      <c r="AJ77" s="133"/>
      <c r="AK77" s="133"/>
      <c r="AL77" s="133"/>
      <c r="AM77" s="133"/>
      <c r="AN77" s="133"/>
      <c r="AO77" s="130"/>
      <c r="AP77" s="133"/>
      <c r="AQ77" s="133"/>
      <c r="AR77" s="133"/>
      <c r="AS77" s="133"/>
      <c r="AT77" s="133"/>
      <c r="AU77" s="130">
        <f>S77+X77</f>
        <v>52.199999999999996</v>
      </c>
      <c r="AV77" s="130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7"/>
      <c r="CP77" s="137"/>
      <c r="CQ77" s="133"/>
    </row>
    <row r="78" spans="1:95" s="10" customFormat="1" ht="12.75" customHeight="1">
      <c r="A78" s="127">
        <v>62</v>
      </c>
      <c r="B78" s="128" t="s">
        <v>260</v>
      </c>
      <c r="C78" s="129" t="s">
        <v>261</v>
      </c>
      <c r="D78" s="130">
        <v>4</v>
      </c>
      <c r="E78" s="131">
        <v>1</v>
      </c>
      <c r="F78" s="132">
        <v>12</v>
      </c>
      <c r="G78" s="133">
        <v>1.5</v>
      </c>
      <c r="H78" s="132">
        <v>300</v>
      </c>
      <c r="I78" s="133">
        <v>2</v>
      </c>
      <c r="J78" s="14">
        <f t="shared" si="0"/>
        <v>24</v>
      </c>
      <c r="K78" s="133">
        <v>1</v>
      </c>
      <c r="L78" s="2">
        <f t="shared" si="3"/>
        <v>0</v>
      </c>
      <c r="M78" s="2">
        <f t="shared" si="1"/>
        <v>0</v>
      </c>
      <c r="N78" s="138">
        <f t="shared" si="2"/>
        <v>24</v>
      </c>
      <c r="O78" s="132"/>
      <c r="P78" s="133"/>
      <c r="Q78" s="133">
        <v>4</v>
      </c>
      <c r="R78" s="133">
        <v>6</v>
      </c>
      <c r="S78" s="38">
        <f t="shared" si="4"/>
        <v>34</v>
      </c>
      <c r="T78" s="133">
        <v>3</v>
      </c>
      <c r="U78" s="133">
        <v>3</v>
      </c>
      <c r="V78" s="133">
        <v>24</v>
      </c>
      <c r="W78" s="135" t="s">
        <v>1</v>
      </c>
      <c r="X78" s="136">
        <v>20</v>
      </c>
      <c r="Y78" s="137"/>
      <c r="Z78" s="133"/>
      <c r="AA78" s="133"/>
      <c r="AB78" s="133"/>
      <c r="AC78" s="133"/>
      <c r="AD78" s="133"/>
      <c r="AE78" s="130">
        <f>S78+X78</f>
        <v>54</v>
      </c>
      <c r="AF78" s="133"/>
      <c r="AG78" s="133"/>
      <c r="AH78" s="133"/>
      <c r="AI78" s="133"/>
      <c r="AJ78" s="133"/>
      <c r="AK78" s="133"/>
      <c r="AL78" s="133"/>
      <c r="AM78" s="133"/>
      <c r="AN78" s="133"/>
      <c r="AO78" s="130"/>
      <c r="AP78" s="133"/>
      <c r="AQ78" s="133"/>
      <c r="AR78" s="133"/>
      <c r="AS78" s="133"/>
      <c r="AT78" s="133"/>
      <c r="AU78" s="130"/>
      <c r="AV78" s="130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0">
        <f aca="true" t="shared" si="7" ref="BH78:BH83">S78</f>
        <v>34</v>
      </c>
      <c r="BI78" s="133"/>
      <c r="BJ78" s="130">
        <f aca="true" t="shared" si="8" ref="BJ78:BJ83">S78</f>
        <v>34</v>
      </c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7"/>
      <c r="CP78" s="137"/>
      <c r="CQ78" s="133"/>
    </row>
    <row r="79" spans="1:95" s="10" customFormat="1" ht="12.75" customHeight="1">
      <c r="A79" s="127"/>
      <c r="B79" s="128"/>
      <c r="C79" s="129" t="s">
        <v>262</v>
      </c>
      <c r="D79" s="130"/>
      <c r="E79" s="131">
        <v>21</v>
      </c>
      <c r="F79" s="132"/>
      <c r="G79" s="133"/>
      <c r="H79" s="132">
        <v>1200</v>
      </c>
      <c r="I79" s="133">
        <v>2</v>
      </c>
      <c r="J79" s="14">
        <f t="shared" si="0"/>
        <v>24</v>
      </c>
      <c r="K79" s="133"/>
      <c r="L79" s="2">
        <f t="shared" si="3"/>
        <v>-24</v>
      </c>
      <c r="M79" s="2">
        <f t="shared" si="1"/>
        <v>0</v>
      </c>
      <c r="N79" s="138">
        <f t="shared" si="2"/>
        <v>0</v>
      </c>
      <c r="O79" s="132">
        <v>5</v>
      </c>
      <c r="P79" s="133">
        <v>6</v>
      </c>
      <c r="Q79" s="133"/>
      <c r="R79" s="133"/>
      <c r="S79" s="38">
        <f t="shared" si="4"/>
        <v>54</v>
      </c>
      <c r="T79" s="133"/>
      <c r="U79" s="133"/>
      <c r="V79" s="133"/>
      <c r="W79" s="135"/>
      <c r="X79" s="136"/>
      <c r="Y79" s="137"/>
      <c r="Z79" s="133"/>
      <c r="AA79" s="133"/>
      <c r="AB79" s="133"/>
      <c r="AC79" s="133"/>
      <c r="AD79" s="133"/>
      <c r="AE79" s="130">
        <f>S79</f>
        <v>54</v>
      </c>
      <c r="AF79" s="133"/>
      <c r="AG79" s="133"/>
      <c r="AH79" s="133"/>
      <c r="AI79" s="133"/>
      <c r="AJ79" s="133"/>
      <c r="AK79" s="133"/>
      <c r="AL79" s="133"/>
      <c r="AM79" s="133"/>
      <c r="AN79" s="133"/>
      <c r="AO79" s="130"/>
      <c r="AP79" s="133"/>
      <c r="AQ79" s="133"/>
      <c r="AR79" s="133"/>
      <c r="AS79" s="133"/>
      <c r="AT79" s="133"/>
      <c r="AU79" s="130"/>
      <c r="AV79" s="130"/>
      <c r="AW79" s="133"/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0">
        <f t="shared" si="7"/>
        <v>54</v>
      </c>
      <c r="BI79" s="133"/>
      <c r="BJ79" s="130">
        <f t="shared" si="8"/>
        <v>54</v>
      </c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/>
      <c r="CG79" s="133"/>
      <c r="CH79" s="133"/>
      <c r="CI79" s="133"/>
      <c r="CJ79" s="133"/>
      <c r="CK79" s="133"/>
      <c r="CL79" s="133"/>
      <c r="CM79" s="133"/>
      <c r="CN79" s="133"/>
      <c r="CO79" s="137"/>
      <c r="CP79" s="137"/>
      <c r="CQ79" s="133"/>
    </row>
    <row r="80" spans="1:95" s="10" customFormat="1" ht="12.75" customHeight="1">
      <c r="A80" s="127"/>
      <c r="B80" s="128"/>
      <c r="C80" s="129" t="s">
        <v>263</v>
      </c>
      <c r="D80" s="130"/>
      <c r="E80" s="131">
        <v>21</v>
      </c>
      <c r="F80" s="132"/>
      <c r="G80" s="133"/>
      <c r="H80" s="132">
        <v>1300</v>
      </c>
      <c r="I80" s="133">
        <v>0</v>
      </c>
      <c r="J80" s="14">
        <f t="shared" si="0"/>
        <v>0</v>
      </c>
      <c r="K80" s="133"/>
      <c r="L80" s="2">
        <f t="shared" si="3"/>
        <v>0</v>
      </c>
      <c r="M80" s="2">
        <f t="shared" si="1"/>
        <v>0</v>
      </c>
      <c r="N80" s="138">
        <f t="shared" si="2"/>
        <v>0</v>
      </c>
      <c r="O80" s="132">
        <v>4</v>
      </c>
      <c r="P80" s="133">
        <v>6</v>
      </c>
      <c r="Q80" s="133"/>
      <c r="R80" s="133"/>
      <c r="S80" s="38">
        <f t="shared" si="4"/>
        <v>24</v>
      </c>
      <c r="T80" s="133"/>
      <c r="U80" s="133"/>
      <c r="V80" s="133"/>
      <c r="W80" s="135"/>
      <c r="X80" s="136"/>
      <c r="Y80" s="137"/>
      <c r="Z80" s="133"/>
      <c r="AA80" s="133"/>
      <c r="AB80" s="133"/>
      <c r="AC80" s="133"/>
      <c r="AD80" s="133"/>
      <c r="AE80" s="130">
        <f>S80</f>
        <v>24</v>
      </c>
      <c r="AF80" s="133"/>
      <c r="AG80" s="133"/>
      <c r="AH80" s="133"/>
      <c r="AI80" s="133"/>
      <c r="AJ80" s="133"/>
      <c r="AK80" s="133"/>
      <c r="AL80" s="133"/>
      <c r="AM80" s="133"/>
      <c r="AN80" s="133"/>
      <c r="AO80" s="130"/>
      <c r="AP80" s="133"/>
      <c r="AQ80" s="133"/>
      <c r="AR80" s="133"/>
      <c r="AS80" s="133"/>
      <c r="AT80" s="133"/>
      <c r="AU80" s="130"/>
      <c r="AV80" s="130"/>
      <c r="AW80" s="133"/>
      <c r="AX80" s="133"/>
      <c r="AY80" s="133"/>
      <c r="AZ80" s="133"/>
      <c r="BA80" s="133"/>
      <c r="BB80" s="133"/>
      <c r="BC80" s="133"/>
      <c r="BD80" s="133"/>
      <c r="BE80" s="133"/>
      <c r="BF80" s="133"/>
      <c r="BG80" s="133"/>
      <c r="BH80" s="130">
        <f t="shared" si="7"/>
        <v>24</v>
      </c>
      <c r="BI80" s="133"/>
      <c r="BJ80" s="130">
        <f t="shared" si="8"/>
        <v>24</v>
      </c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/>
      <c r="CF80" s="133"/>
      <c r="CG80" s="133"/>
      <c r="CH80" s="133"/>
      <c r="CI80" s="133"/>
      <c r="CJ80" s="133"/>
      <c r="CK80" s="133"/>
      <c r="CL80" s="133"/>
      <c r="CM80" s="133"/>
      <c r="CN80" s="133"/>
      <c r="CO80" s="137"/>
      <c r="CP80" s="137"/>
      <c r="CQ80" s="133"/>
    </row>
    <row r="81" spans="1:95" s="10" customFormat="1" ht="12.75" customHeight="1">
      <c r="A81" s="127"/>
      <c r="B81" s="128"/>
      <c r="C81" s="129" t="s">
        <v>264</v>
      </c>
      <c r="D81" s="130"/>
      <c r="E81" s="131">
        <v>22</v>
      </c>
      <c r="F81" s="132"/>
      <c r="G81" s="133"/>
      <c r="H81" s="132">
        <v>1100</v>
      </c>
      <c r="I81" s="133">
        <v>2</v>
      </c>
      <c r="J81" s="14">
        <f t="shared" si="0"/>
        <v>22</v>
      </c>
      <c r="K81" s="133"/>
      <c r="L81" s="2">
        <f t="shared" si="3"/>
        <v>-22</v>
      </c>
      <c r="M81" s="2">
        <f t="shared" si="1"/>
        <v>0</v>
      </c>
      <c r="N81" s="138">
        <f t="shared" si="2"/>
        <v>0</v>
      </c>
      <c r="O81" s="132">
        <v>4</v>
      </c>
      <c r="P81" s="133">
        <v>8</v>
      </c>
      <c r="Q81" s="133"/>
      <c r="R81" s="133"/>
      <c r="S81" s="38">
        <f t="shared" si="4"/>
        <v>54</v>
      </c>
      <c r="T81" s="133"/>
      <c r="U81" s="133"/>
      <c r="V81" s="133"/>
      <c r="W81" s="135"/>
      <c r="X81" s="136"/>
      <c r="Y81" s="137"/>
      <c r="Z81" s="133"/>
      <c r="AA81" s="133"/>
      <c r="AB81" s="133"/>
      <c r="AC81" s="133"/>
      <c r="AD81" s="133"/>
      <c r="AE81" s="130">
        <f>S81</f>
        <v>54</v>
      </c>
      <c r="AF81" s="133"/>
      <c r="AG81" s="133"/>
      <c r="AH81" s="133"/>
      <c r="AI81" s="133"/>
      <c r="AJ81" s="133"/>
      <c r="AK81" s="133"/>
      <c r="AL81" s="133"/>
      <c r="AM81" s="133"/>
      <c r="AN81" s="133"/>
      <c r="AO81" s="130"/>
      <c r="AP81" s="133"/>
      <c r="AQ81" s="133"/>
      <c r="AR81" s="133"/>
      <c r="AS81" s="133"/>
      <c r="AT81" s="133"/>
      <c r="AU81" s="130"/>
      <c r="AV81" s="130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0">
        <f t="shared" si="7"/>
        <v>54</v>
      </c>
      <c r="BI81" s="133"/>
      <c r="BJ81" s="130">
        <f t="shared" si="8"/>
        <v>54</v>
      </c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7"/>
      <c r="CP81" s="137"/>
      <c r="CQ81" s="133"/>
    </row>
    <row r="82" spans="1:95" s="10" customFormat="1" ht="12.75" customHeight="1">
      <c r="A82" s="127"/>
      <c r="B82" s="128"/>
      <c r="C82" s="129" t="s">
        <v>265</v>
      </c>
      <c r="D82" s="130"/>
      <c r="E82" s="131">
        <v>22</v>
      </c>
      <c r="F82" s="132"/>
      <c r="G82" s="133"/>
      <c r="H82" s="132">
        <v>1400</v>
      </c>
      <c r="I82" s="133">
        <v>1</v>
      </c>
      <c r="J82" s="14">
        <f t="shared" si="0"/>
        <v>14</v>
      </c>
      <c r="K82" s="133"/>
      <c r="L82" s="2">
        <f t="shared" si="3"/>
        <v>-14</v>
      </c>
      <c r="M82" s="2">
        <f t="shared" si="1"/>
        <v>0</v>
      </c>
      <c r="N82" s="138">
        <f t="shared" si="2"/>
        <v>0</v>
      </c>
      <c r="O82" s="132">
        <v>4</v>
      </c>
      <c r="P82" s="133">
        <v>8</v>
      </c>
      <c r="Q82" s="133"/>
      <c r="R82" s="133"/>
      <c r="S82" s="38">
        <f t="shared" si="4"/>
        <v>46</v>
      </c>
      <c r="T82" s="133"/>
      <c r="U82" s="133"/>
      <c r="V82" s="133"/>
      <c r="W82" s="135"/>
      <c r="X82" s="136"/>
      <c r="Y82" s="137"/>
      <c r="Z82" s="133"/>
      <c r="AA82" s="133"/>
      <c r="AB82" s="133"/>
      <c r="AC82" s="133"/>
      <c r="AD82" s="133"/>
      <c r="AE82" s="130">
        <f>S82</f>
        <v>46</v>
      </c>
      <c r="AF82" s="133"/>
      <c r="AG82" s="133"/>
      <c r="AH82" s="133"/>
      <c r="AI82" s="133"/>
      <c r="AJ82" s="133"/>
      <c r="AK82" s="133"/>
      <c r="AL82" s="133"/>
      <c r="AM82" s="133"/>
      <c r="AN82" s="133"/>
      <c r="AO82" s="130"/>
      <c r="AP82" s="133"/>
      <c r="AQ82" s="133"/>
      <c r="AR82" s="133"/>
      <c r="AS82" s="133"/>
      <c r="AT82" s="133"/>
      <c r="AU82" s="130"/>
      <c r="AV82" s="130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0">
        <f t="shared" si="7"/>
        <v>46</v>
      </c>
      <c r="BI82" s="133"/>
      <c r="BJ82" s="130">
        <f t="shared" si="8"/>
        <v>46</v>
      </c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7"/>
      <c r="CP82" s="137"/>
      <c r="CQ82" s="133"/>
    </row>
    <row r="83" spans="1:95" s="10" customFormat="1" ht="12.75" customHeight="1">
      <c r="A83" s="127"/>
      <c r="B83" s="128"/>
      <c r="C83" s="129" t="s">
        <v>266</v>
      </c>
      <c r="D83" s="130"/>
      <c r="E83" s="131">
        <v>23</v>
      </c>
      <c r="F83" s="132"/>
      <c r="G83" s="133"/>
      <c r="H83" s="132">
        <v>400</v>
      </c>
      <c r="I83" s="133">
        <v>4</v>
      </c>
      <c r="J83" s="14">
        <f t="shared" si="0"/>
        <v>16</v>
      </c>
      <c r="K83" s="133"/>
      <c r="L83" s="2">
        <f t="shared" si="3"/>
        <v>-16</v>
      </c>
      <c r="M83" s="2">
        <f t="shared" si="1"/>
        <v>0</v>
      </c>
      <c r="N83" s="138">
        <f t="shared" si="2"/>
        <v>0</v>
      </c>
      <c r="O83" s="132">
        <v>2</v>
      </c>
      <c r="P83" s="133">
        <v>8</v>
      </c>
      <c r="Q83" s="133"/>
      <c r="R83" s="133"/>
      <c r="S83" s="38">
        <f t="shared" si="4"/>
        <v>32</v>
      </c>
      <c r="T83" s="133"/>
      <c r="U83" s="133"/>
      <c r="V83" s="133"/>
      <c r="W83" s="135"/>
      <c r="X83" s="136"/>
      <c r="Y83" s="137"/>
      <c r="Z83" s="133"/>
      <c r="AA83" s="133"/>
      <c r="AB83" s="133"/>
      <c r="AC83" s="133"/>
      <c r="AD83" s="133"/>
      <c r="AE83" s="130">
        <f>S83</f>
        <v>32</v>
      </c>
      <c r="AF83" s="133"/>
      <c r="AG83" s="133"/>
      <c r="AH83" s="133"/>
      <c r="AI83" s="133"/>
      <c r="AJ83" s="133"/>
      <c r="AK83" s="133"/>
      <c r="AL83" s="133"/>
      <c r="AM83" s="133"/>
      <c r="AN83" s="133"/>
      <c r="AO83" s="130"/>
      <c r="AP83" s="133"/>
      <c r="AQ83" s="133"/>
      <c r="AR83" s="133"/>
      <c r="AS83" s="133"/>
      <c r="AT83" s="133"/>
      <c r="AU83" s="130"/>
      <c r="AV83" s="130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0">
        <f t="shared" si="7"/>
        <v>32</v>
      </c>
      <c r="BI83" s="133"/>
      <c r="BJ83" s="130">
        <f t="shared" si="8"/>
        <v>32</v>
      </c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7"/>
      <c r="CP83" s="137"/>
      <c r="CQ83" s="133"/>
    </row>
    <row r="84" spans="1:95" s="10" customFormat="1" ht="12.75" customHeight="1">
      <c r="A84" s="127">
        <v>63</v>
      </c>
      <c r="B84" s="156" t="s">
        <v>260</v>
      </c>
      <c r="C84" s="129" t="s">
        <v>322</v>
      </c>
      <c r="D84" s="130">
        <v>2</v>
      </c>
      <c r="E84" s="131">
        <v>22</v>
      </c>
      <c r="F84" s="132"/>
      <c r="G84" s="133"/>
      <c r="H84" s="132">
        <v>2700</v>
      </c>
      <c r="I84" s="133">
        <v>2</v>
      </c>
      <c r="J84" s="14">
        <f t="shared" si="0"/>
        <v>54</v>
      </c>
      <c r="K84" s="133"/>
      <c r="L84" s="2">
        <f t="shared" si="3"/>
        <v>-54</v>
      </c>
      <c r="M84" s="2">
        <f t="shared" si="1"/>
        <v>0</v>
      </c>
      <c r="N84" s="138">
        <f t="shared" si="2"/>
        <v>0</v>
      </c>
      <c r="O84" s="132">
        <v>10</v>
      </c>
      <c r="P84" s="133">
        <v>8</v>
      </c>
      <c r="Q84" s="133"/>
      <c r="R84" s="133">
        <v>15</v>
      </c>
      <c r="S84" s="38">
        <f t="shared" si="4"/>
        <v>149</v>
      </c>
      <c r="T84" s="133">
        <v>6</v>
      </c>
      <c r="U84" s="133">
        <v>6</v>
      </c>
      <c r="V84" s="133">
        <v>224</v>
      </c>
      <c r="W84" s="135" t="s">
        <v>139</v>
      </c>
      <c r="X84" s="136">
        <v>10</v>
      </c>
      <c r="Y84" s="137"/>
      <c r="Z84" s="133"/>
      <c r="AA84" s="133"/>
      <c r="AB84" s="133"/>
      <c r="AC84" s="133"/>
      <c r="AD84" s="133"/>
      <c r="AE84" s="130"/>
      <c r="AF84" s="133"/>
      <c r="AG84" s="133"/>
      <c r="AH84" s="133"/>
      <c r="AI84" s="133"/>
      <c r="AJ84" s="133"/>
      <c r="AK84" s="133"/>
      <c r="AL84" s="133"/>
      <c r="AM84" s="133"/>
      <c r="AN84" s="133"/>
      <c r="AO84" s="130"/>
      <c r="AP84" s="133"/>
      <c r="AQ84" s="130">
        <f>S84</f>
        <v>149</v>
      </c>
      <c r="AR84" s="133"/>
      <c r="AS84" s="133"/>
      <c r="AT84" s="133"/>
      <c r="AU84" s="130"/>
      <c r="AV84" s="130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0">
        <f>S84+X84</f>
        <v>159</v>
      </c>
      <c r="BH84" s="130"/>
      <c r="BI84" s="133"/>
      <c r="BJ84" s="130"/>
      <c r="BK84" s="130">
        <f>S84</f>
        <v>149</v>
      </c>
      <c r="BL84" s="133"/>
      <c r="BM84" s="133"/>
      <c r="BN84" s="133"/>
      <c r="BO84" s="133"/>
      <c r="BP84" s="133"/>
      <c r="BQ84" s="133"/>
      <c r="BR84" s="130">
        <f>S84</f>
        <v>149</v>
      </c>
      <c r="BS84" s="133"/>
      <c r="BT84" s="133"/>
      <c r="BU84" s="133"/>
      <c r="BV84" s="133"/>
      <c r="BW84" s="133"/>
      <c r="BX84" s="133"/>
      <c r="BY84" s="133"/>
      <c r="BZ84" s="133"/>
      <c r="CA84" s="133"/>
      <c r="CB84" s="130">
        <f>S84</f>
        <v>149</v>
      </c>
      <c r="CC84" s="130"/>
      <c r="CD84" s="133"/>
      <c r="CE84" s="133"/>
      <c r="CF84" s="133"/>
      <c r="CG84" s="133"/>
      <c r="CH84" s="133"/>
      <c r="CI84" s="130">
        <f>S84</f>
        <v>149</v>
      </c>
      <c r="CJ84" s="133"/>
      <c r="CK84" s="133"/>
      <c r="CL84" s="133"/>
      <c r="CM84" s="133"/>
      <c r="CN84" s="133"/>
      <c r="CO84" s="137"/>
      <c r="CP84" s="137"/>
      <c r="CQ84" s="133"/>
    </row>
    <row r="85" spans="1:95" s="10" customFormat="1" ht="12.75" customHeight="1">
      <c r="A85" s="127"/>
      <c r="B85" s="128"/>
      <c r="C85" s="129" t="s">
        <v>265</v>
      </c>
      <c r="D85" s="130"/>
      <c r="E85" s="131">
        <v>22</v>
      </c>
      <c r="F85" s="132"/>
      <c r="G85" s="133"/>
      <c r="H85" s="132">
        <v>2700</v>
      </c>
      <c r="I85" s="133">
        <v>1</v>
      </c>
      <c r="J85" s="14">
        <f t="shared" si="0"/>
        <v>27</v>
      </c>
      <c r="K85" s="133"/>
      <c r="L85" s="2">
        <f t="shared" si="3"/>
        <v>-27</v>
      </c>
      <c r="M85" s="2">
        <f t="shared" si="1"/>
        <v>0</v>
      </c>
      <c r="N85" s="138">
        <f t="shared" si="2"/>
        <v>0</v>
      </c>
      <c r="O85" s="132">
        <v>6</v>
      </c>
      <c r="P85" s="133">
        <v>8</v>
      </c>
      <c r="Q85" s="133"/>
      <c r="R85" s="133"/>
      <c r="S85" s="38">
        <f t="shared" si="4"/>
        <v>75</v>
      </c>
      <c r="T85" s="133"/>
      <c r="U85" s="133"/>
      <c r="V85" s="133"/>
      <c r="W85" s="135"/>
      <c r="X85" s="136"/>
      <c r="Y85" s="137"/>
      <c r="Z85" s="133"/>
      <c r="AA85" s="133"/>
      <c r="AB85" s="133"/>
      <c r="AC85" s="133"/>
      <c r="AD85" s="133"/>
      <c r="AE85" s="130"/>
      <c r="AF85" s="133"/>
      <c r="AG85" s="133"/>
      <c r="AH85" s="133"/>
      <c r="AI85" s="133"/>
      <c r="AJ85" s="133"/>
      <c r="AK85" s="133"/>
      <c r="AL85" s="133"/>
      <c r="AM85" s="133"/>
      <c r="AN85" s="133"/>
      <c r="AO85" s="130"/>
      <c r="AP85" s="133"/>
      <c r="AQ85" s="130">
        <f>S85</f>
        <v>75</v>
      </c>
      <c r="AR85" s="133"/>
      <c r="AS85" s="133"/>
      <c r="AT85" s="133"/>
      <c r="AU85" s="130"/>
      <c r="AV85" s="130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0">
        <f>S85</f>
        <v>75</v>
      </c>
      <c r="BH85" s="130"/>
      <c r="BI85" s="133"/>
      <c r="BJ85" s="130"/>
      <c r="BK85" s="130">
        <f>S85</f>
        <v>75</v>
      </c>
      <c r="BL85" s="133"/>
      <c r="BM85" s="133"/>
      <c r="BN85" s="133"/>
      <c r="BO85" s="133"/>
      <c r="BP85" s="133"/>
      <c r="BQ85" s="133"/>
      <c r="BR85" s="130">
        <f>S85</f>
        <v>75</v>
      </c>
      <c r="BS85" s="133"/>
      <c r="BT85" s="133"/>
      <c r="BU85" s="133"/>
      <c r="BV85" s="133"/>
      <c r="BW85" s="133"/>
      <c r="BX85" s="133"/>
      <c r="BY85" s="133"/>
      <c r="BZ85" s="133"/>
      <c r="CA85" s="133"/>
      <c r="CB85" s="130">
        <f>S84</f>
        <v>149</v>
      </c>
      <c r="CC85" s="130"/>
      <c r="CD85" s="133"/>
      <c r="CE85" s="133"/>
      <c r="CF85" s="133"/>
      <c r="CG85" s="133"/>
      <c r="CH85" s="133"/>
      <c r="CI85" s="130">
        <f>S85</f>
        <v>75</v>
      </c>
      <c r="CJ85" s="133"/>
      <c r="CK85" s="133"/>
      <c r="CL85" s="133"/>
      <c r="CM85" s="133"/>
      <c r="CN85" s="133"/>
      <c r="CO85" s="137"/>
      <c r="CP85" s="137"/>
      <c r="CQ85" s="133"/>
    </row>
    <row r="86" spans="1:95" s="10" customFormat="1" ht="12.75" customHeight="1">
      <c r="A86" s="127">
        <v>64</v>
      </c>
      <c r="B86" s="128">
        <v>38500</v>
      </c>
      <c r="C86" s="129" t="s">
        <v>269</v>
      </c>
      <c r="D86" s="130">
        <v>1</v>
      </c>
      <c r="E86" s="131">
        <v>142</v>
      </c>
      <c r="F86" s="132">
        <v>38</v>
      </c>
      <c r="G86" s="133">
        <v>1.5</v>
      </c>
      <c r="H86" s="132">
        <v>1100</v>
      </c>
      <c r="I86" s="133">
        <v>2</v>
      </c>
      <c r="J86" s="14">
        <f t="shared" si="0"/>
        <v>79</v>
      </c>
      <c r="K86" s="133">
        <v>1.3</v>
      </c>
      <c r="L86" s="2">
        <f t="shared" si="3"/>
        <v>23.700000000000003</v>
      </c>
      <c r="M86" s="2">
        <f t="shared" si="1"/>
        <v>23.700000000000003</v>
      </c>
      <c r="N86" s="138">
        <f t="shared" si="2"/>
        <v>102.7</v>
      </c>
      <c r="O86" s="132"/>
      <c r="P86" s="133"/>
      <c r="Q86" s="133"/>
      <c r="R86" s="133"/>
      <c r="S86" s="38">
        <f t="shared" si="4"/>
        <v>102.7</v>
      </c>
      <c r="T86" s="133">
        <v>1</v>
      </c>
      <c r="U86" s="133">
        <v>4</v>
      </c>
      <c r="V86" s="133">
        <v>79</v>
      </c>
      <c r="W86" s="135" t="s">
        <v>120</v>
      </c>
      <c r="X86" s="136">
        <v>3</v>
      </c>
      <c r="Y86" s="137"/>
      <c r="Z86" s="133"/>
      <c r="AA86" s="133"/>
      <c r="AB86" s="133"/>
      <c r="AC86" s="133"/>
      <c r="AD86" s="133"/>
      <c r="AE86" s="130"/>
      <c r="AF86" s="133"/>
      <c r="AG86" s="133"/>
      <c r="AH86" s="133"/>
      <c r="AI86" s="133"/>
      <c r="AJ86" s="133"/>
      <c r="AK86" s="133"/>
      <c r="AL86" s="133"/>
      <c r="AM86" s="133"/>
      <c r="AN86" s="133"/>
      <c r="AO86" s="130"/>
      <c r="AP86" s="133"/>
      <c r="AQ86" s="133"/>
      <c r="AR86" s="133"/>
      <c r="AS86" s="133"/>
      <c r="AT86" s="133"/>
      <c r="AU86" s="130">
        <f>S86+X86</f>
        <v>105.7</v>
      </c>
      <c r="AV86" s="130"/>
      <c r="AW86" s="133"/>
      <c r="AX86" s="133"/>
      <c r="AY86" s="133"/>
      <c r="AZ86" s="133"/>
      <c r="BA86" s="133"/>
      <c r="BB86" s="133"/>
      <c r="BC86" s="133"/>
      <c r="BD86" s="133"/>
      <c r="BE86" s="133"/>
      <c r="BF86" s="133"/>
      <c r="BG86" s="133"/>
      <c r="BH86" s="133"/>
      <c r="BI86" s="133"/>
      <c r="BJ86" s="133"/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7"/>
      <c r="CP86" s="137"/>
      <c r="CQ86" s="133"/>
    </row>
    <row r="87" spans="1:95" s="10" customFormat="1" ht="12.75" customHeight="1">
      <c r="A87" s="127">
        <v>65</v>
      </c>
      <c r="B87" s="128">
        <v>38500</v>
      </c>
      <c r="C87" s="129" t="s">
        <v>411</v>
      </c>
      <c r="D87" s="130">
        <v>1</v>
      </c>
      <c r="E87" s="131">
        <v>141</v>
      </c>
      <c r="F87" s="132">
        <v>20</v>
      </c>
      <c r="G87" s="133">
        <v>1.5</v>
      </c>
      <c r="H87" s="132">
        <v>900</v>
      </c>
      <c r="I87" s="133">
        <v>2</v>
      </c>
      <c r="J87" s="14">
        <f t="shared" si="0"/>
        <v>48</v>
      </c>
      <c r="K87" s="133">
        <v>1.2</v>
      </c>
      <c r="L87" s="2">
        <f t="shared" si="3"/>
        <v>9.599999999999994</v>
      </c>
      <c r="M87" s="2">
        <f t="shared" si="1"/>
        <v>9.599999999999994</v>
      </c>
      <c r="N87" s="138">
        <f t="shared" si="2"/>
        <v>57.599999999999994</v>
      </c>
      <c r="O87" s="132"/>
      <c r="P87" s="133"/>
      <c r="Q87" s="133"/>
      <c r="R87" s="133"/>
      <c r="S87" s="38">
        <f t="shared" si="4"/>
        <v>57.599999999999994</v>
      </c>
      <c r="T87" s="133">
        <v>2</v>
      </c>
      <c r="U87" s="133">
        <v>2</v>
      </c>
      <c r="V87" s="133">
        <v>55.5</v>
      </c>
      <c r="W87" s="135" t="s">
        <v>220</v>
      </c>
      <c r="X87" s="136">
        <v>0</v>
      </c>
      <c r="Y87" s="137"/>
      <c r="Z87" s="133"/>
      <c r="AA87" s="133"/>
      <c r="AB87" s="133"/>
      <c r="AC87" s="133"/>
      <c r="AD87" s="133"/>
      <c r="AE87" s="130"/>
      <c r="AF87" s="133"/>
      <c r="AG87" s="133"/>
      <c r="AH87" s="133"/>
      <c r="AI87" s="133"/>
      <c r="AJ87" s="133"/>
      <c r="AK87" s="133"/>
      <c r="AL87" s="133"/>
      <c r="AM87" s="133"/>
      <c r="AN87" s="133"/>
      <c r="AO87" s="130"/>
      <c r="AP87" s="133"/>
      <c r="AQ87" s="133"/>
      <c r="AR87" s="133"/>
      <c r="AS87" s="133"/>
      <c r="AT87" s="133"/>
      <c r="AU87" s="130"/>
      <c r="AV87" s="130"/>
      <c r="AW87" s="133"/>
      <c r="AX87" s="133"/>
      <c r="AY87" s="133"/>
      <c r="AZ87" s="133"/>
      <c r="BA87" s="130">
        <f>S87</f>
        <v>57.599999999999994</v>
      </c>
      <c r="BB87" s="133"/>
      <c r="BC87" s="133"/>
      <c r="BD87" s="133"/>
      <c r="BE87" s="133"/>
      <c r="BF87" s="133"/>
      <c r="BG87" s="133"/>
      <c r="BH87" s="133"/>
      <c r="BI87" s="130">
        <f>S87</f>
        <v>57.599999999999994</v>
      </c>
      <c r="BJ87" s="133"/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7"/>
      <c r="CP87" s="137"/>
      <c r="CQ87" s="133"/>
    </row>
    <row r="88" spans="1:95" s="10" customFormat="1" ht="12.75" customHeight="1">
      <c r="A88" s="127">
        <v>66</v>
      </c>
      <c r="B88" s="128">
        <v>38507</v>
      </c>
      <c r="C88" s="129" t="s">
        <v>271</v>
      </c>
      <c r="D88" s="130">
        <v>1</v>
      </c>
      <c r="E88" s="131">
        <v>31</v>
      </c>
      <c r="F88" s="132">
        <v>75</v>
      </c>
      <c r="G88" s="133">
        <v>0.5</v>
      </c>
      <c r="H88" s="132">
        <v>0</v>
      </c>
      <c r="I88" s="133">
        <v>2</v>
      </c>
      <c r="J88" s="14">
        <f t="shared" si="0"/>
        <v>37.5</v>
      </c>
      <c r="K88" s="133"/>
      <c r="L88" s="2">
        <f t="shared" si="3"/>
        <v>-37.5</v>
      </c>
      <c r="M88" s="2">
        <f t="shared" si="1"/>
        <v>0</v>
      </c>
      <c r="N88" s="138">
        <f t="shared" si="2"/>
        <v>0</v>
      </c>
      <c r="O88" s="132"/>
      <c r="P88" s="133"/>
      <c r="Q88" s="133"/>
      <c r="R88" s="133"/>
      <c r="S88" s="38">
        <f t="shared" si="4"/>
        <v>37.5</v>
      </c>
      <c r="T88" s="133">
        <v>2</v>
      </c>
      <c r="U88" s="133">
        <v>2</v>
      </c>
      <c r="V88" s="133">
        <v>37.5</v>
      </c>
      <c r="W88" s="135" t="s">
        <v>118</v>
      </c>
      <c r="X88" s="136">
        <v>0</v>
      </c>
      <c r="Y88" s="137"/>
      <c r="Z88" s="133"/>
      <c r="AA88" s="133"/>
      <c r="AB88" s="133"/>
      <c r="AC88" s="133"/>
      <c r="AD88" s="133"/>
      <c r="AE88" s="130"/>
      <c r="AF88" s="133"/>
      <c r="AG88" s="133"/>
      <c r="AH88" s="133"/>
      <c r="AI88" s="133"/>
      <c r="AJ88" s="133"/>
      <c r="AK88" s="133"/>
      <c r="AL88" s="133"/>
      <c r="AM88" s="133"/>
      <c r="AN88" s="133"/>
      <c r="AO88" s="130">
        <f>S88+X88</f>
        <v>37.5</v>
      </c>
      <c r="AP88" s="133"/>
      <c r="AQ88" s="133"/>
      <c r="AR88" s="133"/>
      <c r="AS88" s="133"/>
      <c r="AT88" s="133"/>
      <c r="AU88" s="130"/>
      <c r="AV88" s="130">
        <f>S88</f>
        <v>37.5</v>
      </c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7"/>
      <c r="CP88" s="137"/>
      <c r="CQ88" s="133"/>
    </row>
    <row r="89" spans="1:95" s="10" customFormat="1" ht="12.75" customHeight="1">
      <c r="A89" s="127">
        <v>67</v>
      </c>
      <c r="B89" s="128">
        <v>38507</v>
      </c>
      <c r="C89" s="129" t="s">
        <v>408</v>
      </c>
      <c r="D89" s="130">
        <v>1</v>
      </c>
      <c r="E89" s="131">
        <v>141</v>
      </c>
      <c r="F89" s="132">
        <v>25</v>
      </c>
      <c r="G89" s="133">
        <v>1.5</v>
      </c>
      <c r="H89" s="132">
        <v>550</v>
      </c>
      <c r="I89" s="133">
        <v>2</v>
      </c>
      <c r="J89" s="14">
        <f t="shared" si="0"/>
        <v>48.5</v>
      </c>
      <c r="K89" s="133">
        <v>1.2</v>
      </c>
      <c r="L89" s="2">
        <f t="shared" si="3"/>
        <v>9.699999999999996</v>
      </c>
      <c r="M89" s="2">
        <f t="shared" si="1"/>
        <v>9.699999999999996</v>
      </c>
      <c r="N89" s="138">
        <f t="shared" si="2"/>
        <v>58.199999999999996</v>
      </c>
      <c r="O89" s="132"/>
      <c r="P89" s="133"/>
      <c r="Q89" s="133"/>
      <c r="R89" s="133"/>
      <c r="S89" s="38">
        <f t="shared" si="4"/>
        <v>58.199999999999996</v>
      </c>
      <c r="T89" s="133">
        <v>2</v>
      </c>
      <c r="U89" s="133">
        <v>2</v>
      </c>
      <c r="V89" s="133">
        <v>48.5</v>
      </c>
      <c r="W89" s="135" t="s">
        <v>220</v>
      </c>
      <c r="X89" s="136">
        <v>0</v>
      </c>
      <c r="Y89" s="137"/>
      <c r="Z89" s="133"/>
      <c r="AA89" s="133"/>
      <c r="AB89" s="133"/>
      <c r="AC89" s="133"/>
      <c r="AD89" s="133"/>
      <c r="AE89" s="130"/>
      <c r="AF89" s="133"/>
      <c r="AG89" s="133"/>
      <c r="AH89" s="133"/>
      <c r="AI89" s="133"/>
      <c r="AJ89" s="133"/>
      <c r="AK89" s="133"/>
      <c r="AL89" s="133"/>
      <c r="AM89" s="133"/>
      <c r="AN89" s="133"/>
      <c r="AO89" s="130"/>
      <c r="AP89" s="133"/>
      <c r="AQ89" s="133"/>
      <c r="AR89" s="133"/>
      <c r="AS89" s="133"/>
      <c r="AT89" s="133"/>
      <c r="AU89" s="130"/>
      <c r="AV89" s="130"/>
      <c r="AW89" s="133"/>
      <c r="AX89" s="133"/>
      <c r="AY89" s="133"/>
      <c r="AZ89" s="133"/>
      <c r="BA89" s="130">
        <f>S89</f>
        <v>58.199999999999996</v>
      </c>
      <c r="BB89" s="133"/>
      <c r="BC89" s="133"/>
      <c r="BD89" s="133"/>
      <c r="BE89" s="133"/>
      <c r="BF89" s="133"/>
      <c r="BG89" s="133"/>
      <c r="BH89" s="133"/>
      <c r="BI89" s="130">
        <f>S89</f>
        <v>58.199999999999996</v>
      </c>
      <c r="BJ89" s="133"/>
      <c r="BK89" s="133"/>
      <c r="BL89" s="133"/>
      <c r="BM89" s="133"/>
      <c r="BN89" s="133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3"/>
      <c r="CB89" s="133"/>
      <c r="CC89" s="133"/>
      <c r="CD89" s="133"/>
      <c r="CE89" s="133"/>
      <c r="CF89" s="133"/>
      <c r="CG89" s="133"/>
      <c r="CH89" s="133"/>
      <c r="CI89" s="133"/>
      <c r="CJ89" s="133"/>
      <c r="CK89" s="133"/>
      <c r="CL89" s="133"/>
      <c r="CM89" s="133"/>
      <c r="CN89" s="133"/>
      <c r="CO89" s="137"/>
      <c r="CP89" s="137"/>
      <c r="CQ89" s="133"/>
    </row>
    <row r="90" spans="1:95" s="10" customFormat="1" ht="12.75" customHeight="1">
      <c r="A90" s="127">
        <v>68</v>
      </c>
      <c r="B90" s="128" t="s">
        <v>274</v>
      </c>
      <c r="C90" s="129" t="s">
        <v>275</v>
      </c>
      <c r="D90" s="130">
        <v>2</v>
      </c>
      <c r="E90" s="131">
        <v>31</v>
      </c>
      <c r="F90" s="132">
        <v>98</v>
      </c>
      <c r="G90" s="133">
        <v>0.5</v>
      </c>
      <c r="H90" s="132">
        <v>600</v>
      </c>
      <c r="I90" s="133">
        <v>2</v>
      </c>
      <c r="J90" s="14">
        <f t="shared" si="0"/>
        <v>61</v>
      </c>
      <c r="K90" s="133"/>
      <c r="L90" s="2">
        <f t="shared" si="3"/>
        <v>-61</v>
      </c>
      <c r="M90" s="2">
        <f t="shared" si="1"/>
        <v>0</v>
      </c>
      <c r="N90" s="138">
        <f t="shared" si="2"/>
        <v>0</v>
      </c>
      <c r="O90" s="132"/>
      <c r="P90" s="133"/>
      <c r="Q90" s="133">
        <v>4</v>
      </c>
      <c r="R90" s="133"/>
      <c r="S90" s="38">
        <f t="shared" si="4"/>
        <v>65</v>
      </c>
      <c r="T90" s="133">
        <v>9</v>
      </c>
      <c r="U90" s="133">
        <v>14</v>
      </c>
      <c r="V90" s="133">
        <v>65</v>
      </c>
      <c r="W90" s="135" t="s">
        <v>1</v>
      </c>
      <c r="X90" s="136">
        <v>10</v>
      </c>
      <c r="Y90" s="137"/>
      <c r="Z90" s="130">
        <f>S90</f>
        <v>65</v>
      </c>
      <c r="AA90" s="130">
        <f>S90</f>
        <v>65</v>
      </c>
      <c r="AB90" s="133"/>
      <c r="AC90" s="133"/>
      <c r="AD90" s="130">
        <f>S90</f>
        <v>65</v>
      </c>
      <c r="AE90" s="130">
        <f>S90+X90</f>
        <v>75</v>
      </c>
      <c r="AF90" s="133"/>
      <c r="AG90" s="133"/>
      <c r="AH90" s="133"/>
      <c r="AI90" s="133"/>
      <c r="AJ90" s="133"/>
      <c r="AK90" s="133"/>
      <c r="AL90" s="133"/>
      <c r="AM90" s="130">
        <f>S90</f>
        <v>65</v>
      </c>
      <c r="AN90" s="133"/>
      <c r="AO90" s="130"/>
      <c r="AP90" s="133"/>
      <c r="AQ90" s="133"/>
      <c r="AR90" s="133"/>
      <c r="AS90" s="133"/>
      <c r="AT90" s="133"/>
      <c r="AU90" s="130"/>
      <c r="AV90" s="130"/>
      <c r="AW90" s="133"/>
      <c r="AX90" s="133"/>
      <c r="AY90" s="133"/>
      <c r="AZ90" s="133"/>
      <c r="BA90" s="133"/>
      <c r="BB90" s="133"/>
      <c r="BC90" s="133"/>
      <c r="BD90" s="133"/>
      <c r="BE90" s="133"/>
      <c r="BF90" s="133"/>
      <c r="BG90" s="133"/>
      <c r="BH90" s="133"/>
      <c r="BI90" s="133"/>
      <c r="BJ90" s="133"/>
      <c r="BK90" s="133"/>
      <c r="BL90" s="133"/>
      <c r="BM90" s="133"/>
      <c r="BN90" s="133"/>
      <c r="BO90" s="130">
        <f>S90</f>
        <v>65</v>
      </c>
      <c r="BP90" s="133"/>
      <c r="BQ90" s="133"/>
      <c r="BR90" s="133"/>
      <c r="BS90" s="130">
        <f>S90</f>
        <v>65</v>
      </c>
      <c r="BT90" s="133"/>
      <c r="BU90" s="133"/>
      <c r="BV90" s="133"/>
      <c r="BW90" s="133"/>
      <c r="BX90" s="133"/>
      <c r="BY90" s="133"/>
      <c r="BZ90" s="133"/>
      <c r="CA90" s="130">
        <f>S90</f>
        <v>65</v>
      </c>
      <c r="CB90" s="133"/>
      <c r="CC90" s="133"/>
      <c r="CD90" s="133"/>
      <c r="CE90" s="133"/>
      <c r="CF90" s="133"/>
      <c r="CG90" s="130">
        <f>S90</f>
        <v>65</v>
      </c>
      <c r="CH90" s="133"/>
      <c r="CI90" s="133"/>
      <c r="CJ90" s="133"/>
      <c r="CK90" s="133"/>
      <c r="CL90" s="133"/>
      <c r="CM90" s="133"/>
      <c r="CN90" s="133"/>
      <c r="CO90" s="137"/>
      <c r="CP90" s="137"/>
      <c r="CQ90" s="133"/>
    </row>
    <row r="91" spans="1:95" s="10" customFormat="1" ht="12.75" customHeight="1">
      <c r="A91" s="127"/>
      <c r="B91" s="128"/>
      <c r="C91" s="129"/>
      <c r="D91" s="130"/>
      <c r="E91" s="131">
        <v>32</v>
      </c>
      <c r="F91" s="132">
        <v>2</v>
      </c>
      <c r="G91" s="133">
        <v>1</v>
      </c>
      <c r="H91" s="132">
        <v>200</v>
      </c>
      <c r="I91" s="133">
        <v>2</v>
      </c>
      <c r="J91" s="14">
        <f t="shared" si="0"/>
        <v>6</v>
      </c>
      <c r="K91" s="133"/>
      <c r="L91" s="2">
        <f t="shared" si="3"/>
        <v>-6</v>
      </c>
      <c r="M91" s="2">
        <f t="shared" si="1"/>
        <v>0</v>
      </c>
      <c r="N91" s="138">
        <f t="shared" si="2"/>
        <v>0</v>
      </c>
      <c r="O91" s="132"/>
      <c r="P91" s="133"/>
      <c r="Q91" s="133"/>
      <c r="R91" s="133"/>
      <c r="S91" s="38">
        <f t="shared" si="4"/>
        <v>6</v>
      </c>
      <c r="T91" s="133"/>
      <c r="U91" s="133"/>
      <c r="V91" s="133"/>
      <c r="W91" s="135"/>
      <c r="X91" s="136"/>
      <c r="Y91" s="137"/>
      <c r="Z91" s="130">
        <f>S91</f>
        <v>6</v>
      </c>
      <c r="AA91" s="130">
        <f>S91</f>
        <v>6</v>
      </c>
      <c r="AB91" s="133"/>
      <c r="AC91" s="133"/>
      <c r="AD91" s="130">
        <f>S91</f>
        <v>6</v>
      </c>
      <c r="AE91" s="130">
        <f>S91</f>
        <v>6</v>
      </c>
      <c r="AF91" s="133"/>
      <c r="AG91" s="133"/>
      <c r="AH91" s="133"/>
      <c r="AI91" s="133"/>
      <c r="AJ91" s="133"/>
      <c r="AK91" s="133"/>
      <c r="AL91" s="133"/>
      <c r="AM91" s="130">
        <f>S91</f>
        <v>6</v>
      </c>
      <c r="AN91" s="133"/>
      <c r="AO91" s="130"/>
      <c r="AP91" s="133"/>
      <c r="AQ91" s="133"/>
      <c r="AR91" s="133"/>
      <c r="AS91" s="133"/>
      <c r="AT91" s="133"/>
      <c r="AU91" s="130"/>
      <c r="AV91" s="130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0">
        <f>S91</f>
        <v>6</v>
      </c>
      <c r="BP91" s="133"/>
      <c r="BQ91" s="133"/>
      <c r="BR91" s="133"/>
      <c r="BS91" s="130">
        <f>S91</f>
        <v>6</v>
      </c>
      <c r="BT91" s="133"/>
      <c r="BU91" s="133"/>
      <c r="BV91" s="133"/>
      <c r="BW91" s="133"/>
      <c r="BX91" s="133"/>
      <c r="BY91" s="133"/>
      <c r="BZ91" s="133"/>
      <c r="CA91" s="130">
        <f>S91</f>
        <v>6</v>
      </c>
      <c r="CB91" s="133"/>
      <c r="CC91" s="133"/>
      <c r="CD91" s="133"/>
      <c r="CE91" s="133"/>
      <c r="CF91" s="133"/>
      <c r="CG91" s="130">
        <f>S91</f>
        <v>6</v>
      </c>
      <c r="CH91" s="133"/>
      <c r="CI91" s="133"/>
      <c r="CJ91" s="133"/>
      <c r="CK91" s="133"/>
      <c r="CL91" s="133"/>
      <c r="CM91" s="133"/>
      <c r="CN91" s="133"/>
      <c r="CO91" s="137"/>
      <c r="CP91" s="137"/>
      <c r="CQ91" s="133"/>
    </row>
    <row r="92" spans="1:95" s="10" customFormat="1" ht="12.75" customHeight="1">
      <c r="A92" s="127">
        <v>69</v>
      </c>
      <c r="B92" s="128">
        <v>38509</v>
      </c>
      <c r="C92" s="129" t="s">
        <v>277</v>
      </c>
      <c r="D92" s="130">
        <v>1</v>
      </c>
      <c r="E92" s="131">
        <v>1</v>
      </c>
      <c r="F92" s="132">
        <v>21</v>
      </c>
      <c r="G92" s="133">
        <v>1.5</v>
      </c>
      <c r="H92" s="132">
        <v>350</v>
      </c>
      <c r="I92" s="133">
        <v>2</v>
      </c>
      <c r="J92" s="14">
        <f t="shared" si="0"/>
        <v>38.5</v>
      </c>
      <c r="K92" s="133">
        <v>1</v>
      </c>
      <c r="L92" s="2">
        <f t="shared" si="3"/>
        <v>0</v>
      </c>
      <c r="M92" s="2">
        <f t="shared" si="1"/>
        <v>0</v>
      </c>
      <c r="N92" s="138">
        <f t="shared" si="2"/>
        <v>38.5</v>
      </c>
      <c r="O92" s="132"/>
      <c r="P92" s="133"/>
      <c r="Q92" s="133"/>
      <c r="R92" s="133"/>
      <c r="S92" s="38">
        <f t="shared" si="4"/>
        <v>38.5</v>
      </c>
      <c r="T92" s="133">
        <v>1</v>
      </c>
      <c r="U92" s="133">
        <v>3</v>
      </c>
      <c r="V92" s="133">
        <v>39</v>
      </c>
      <c r="W92" s="135" t="s">
        <v>120</v>
      </c>
      <c r="X92" s="136">
        <v>0</v>
      </c>
      <c r="Y92" s="137"/>
      <c r="Z92" s="133"/>
      <c r="AA92" s="133"/>
      <c r="AB92" s="133"/>
      <c r="AC92" s="133"/>
      <c r="AD92" s="133"/>
      <c r="AE92" s="130"/>
      <c r="AF92" s="133"/>
      <c r="AG92" s="133"/>
      <c r="AH92" s="133"/>
      <c r="AI92" s="133"/>
      <c r="AJ92" s="133"/>
      <c r="AK92" s="133"/>
      <c r="AL92" s="133"/>
      <c r="AM92" s="133"/>
      <c r="AN92" s="133"/>
      <c r="AO92" s="130"/>
      <c r="AP92" s="133"/>
      <c r="AQ92" s="133"/>
      <c r="AR92" s="133"/>
      <c r="AS92" s="133"/>
      <c r="AT92" s="133"/>
      <c r="AU92" s="130">
        <f>S92</f>
        <v>38.5</v>
      </c>
      <c r="AV92" s="130"/>
      <c r="AW92" s="133"/>
      <c r="AX92" s="133"/>
      <c r="AY92" s="133"/>
      <c r="AZ92" s="133"/>
      <c r="BA92" s="133"/>
      <c r="BB92" s="133"/>
      <c r="BC92" s="133"/>
      <c r="BD92" s="133"/>
      <c r="BE92" s="133"/>
      <c r="BF92" s="133"/>
      <c r="BG92" s="133"/>
      <c r="BH92" s="133"/>
      <c r="BI92" s="133"/>
      <c r="BJ92" s="133"/>
      <c r="BK92" s="133"/>
      <c r="BL92" s="133"/>
      <c r="BM92" s="133"/>
      <c r="BN92" s="133"/>
      <c r="BO92" s="133"/>
      <c r="BP92" s="133"/>
      <c r="BQ92" s="133"/>
      <c r="BR92" s="133"/>
      <c r="BS92" s="133"/>
      <c r="BT92" s="133"/>
      <c r="BU92" s="133"/>
      <c r="BV92" s="133"/>
      <c r="BW92" s="133"/>
      <c r="BX92" s="133"/>
      <c r="BY92" s="133"/>
      <c r="BZ92" s="133"/>
      <c r="CA92" s="133"/>
      <c r="CB92" s="133"/>
      <c r="CC92" s="133"/>
      <c r="CD92" s="133"/>
      <c r="CE92" s="133"/>
      <c r="CF92" s="133"/>
      <c r="CG92" s="133"/>
      <c r="CH92" s="133"/>
      <c r="CI92" s="133"/>
      <c r="CJ92" s="133"/>
      <c r="CK92" s="133"/>
      <c r="CL92" s="133"/>
      <c r="CM92" s="133"/>
      <c r="CN92" s="133"/>
      <c r="CO92" s="137"/>
      <c r="CP92" s="137"/>
      <c r="CQ92" s="133"/>
    </row>
    <row r="93" spans="1:95" s="10" customFormat="1" ht="12.75" customHeight="1">
      <c r="A93" s="127">
        <v>70</v>
      </c>
      <c r="B93" s="147" t="s">
        <v>278</v>
      </c>
      <c r="C93" s="129" t="s">
        <v>279</v>
      </c>
      <c r="D93" s="130">
        <v>3</v>
      </c>
      <c r="E93" s="131">
        <v>1</v>
      </c>
      <c r="F93" s="132">
        <v>24</v>
      </c>
      <c r="G93" s="133">
        <v>1.5</v>
      </c>
      <c r="H93" s="132">
        <v>500</v>
      </c>
      <c r="I93" s="133">
        <v>2</v>
      </c>
      <c r="J93" s="14">
        <f t="shared" si="0"/>
        <v>46</v>
      </c>
      <c r="K93" s="133">
        <v>1</v>
      </c>
      <c r="L93" s="2">
        <f t="shared" si="3"/>
        <v>0</v>
      </c>
      <c r="M93" s="2">
        <f t="shared" si="1"/>
        <v>0</v>
      </c>
      <c r="N93" s="138">
        <f t="shared" si="2"/>
        <v>46</v>
      </c>
      <c r="O93" s="132"/>
      <c r="P93" s="133"/>
      <c r="Q93" s="133">
        <v>3</v>
      </c>
      <c r="R93" s="133"/>
      <c r="S93" s="38">
        <f t="shared" si="4"/>
        <v>49</v>
      </c>
      <c r="T93" s="133">
        <v>8</v>
      </c>
      <c r="U93" s="133">
        <v>17</v>
      </c>
      <c r="V93" s="133">
        <v>49</v>
      </c>
      <c r="W93" s="135" t="s">
        <v>252</v>
      </c>
      <c r="X93" s="136">
        <v>15</v>
      </c>
      <c r="Y93" s="137"/>
      <c r="Z93" s="133"/>
      <c r="AA93" s="133"/>
      <c r="AB93" s="133"/>
      <c r="AC93" s="133"/>
      <c r="AD93" s="130">
        <f>S93</f>
        <v>49</v>
      </c>
      <c r="AE93" s="130">
        <f>S93</f>
        <v>49</v>
      </c>
      <c r="AF93" s="133"/>
      <c r="AG93" s="133"/>
      <c r="AH93" s="133"/>
      <c r="AI93" s="133"/>
      <c r="AJ93" s="133"/>
      <c r="AK93" s="133"/>
      <c r="AL93" s="133"/>
      <c r="AM93" s="133"/>
      <c r="AN93" s="133"/>
      <c r="AO93" s="130"/>
      <c r="AP93" s="133"/>
      <c r="AQ93" s="133"/>
      <c r="AR93" s="133"/>
      <c r="AS93" s="133"/>
      <c r="AT93" s="130">
        <f>S93</f>
        <v>49</v>
      </c>
      <c r="AU93" s="130"/>
      <c r="AV93" s="130"/>
      <c r="AW93" s="133"/>
      <c r="AX93" s="133"/>
      <c r="AY93" s="133"/>
      <c r="AZ93" s="133"/>
      <c r="BA93" s="133"/>
      <c r="BB93" s="133"/>
      <c r="BC93" s="133"/>
      <c r="BD93" s="133"/>
      <c r="BE93" s="130">
        <f>S93+X93</f>
        <v>64</v>
      </c>
      <c r="BF93" s="130"/>
      <c r="BG93" s="133"/>
      <c r="BH93" s="133"/>
      <c r="BI93" s="133"/>
      <c r="BJ93" s="133"/>
      <c r="BK93" s="133"/>
      <c r="BL93" s="130">
        <f>S93</f>
        <v>49</v>
      </c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/>
      <c r="CG93" s="133"/>
      <c r="CH93" s="133"/>
      <c r="CI93" s="133"/>
      <c r="CJ93" s="133"/>
      <c r="CK93" s="130">
        <f>S93</f>
        <v>49</v>
      </c>
      <c r="CL93" s="133"/>
      <c r="CM93" s="130">
        <f>S93</f>
        <v>49</v>
      </c>
      <c r="CN93" s="130">
        <f>S93</f>
        <v>49</v>
      </c>
      <c r="CO93" s="137"/>
      <c r="CP93" s="137"/>
      <c r="CQ93" s="133"/>
    </row>
    <row r="94" spans="1:95" s="10" customFormat="1" ht="12.75" customHeight="1">
      <c r="A94" s="127">
        <v>71</v>
      </c>
      <c r="B94" s="128" t="s">
        <v>283</v>
      </c>
      <c r="C94" s="129" t="s">
        <v>284</v>
      </c>
      <c r="D94" s="130">
        <v>2</v>
      </c>
      <c r="E94" s="131">
        <v>1</v>
      </c>
      <c r="F94" s="132">
        <v>43</v>
      </c>
      <c r="G94" s="133">
        <v>1.5</v>
      </c>
      <c r="H94" s="132">
        <v>2285</v>
      </c>
      <c r="I94" s="133">
        <v>2</v>
      </c>
      <c r="J94" s="14">
        <f t="shared" si="0"/>
        <v>110.2</v>
      </c>
      <c r="K94" s="133">
        <v>1</v>
      </c>
      <c r="L94" s="2">
        <f t="shared" si="3"/>
        <v>0</v>
      </c>
      <c r="M94" s="2">
        <f t="shared" si="1"/>
        <v>0</v>
      </c>
      <c r="N94" s="138">
        <f t="shared" si="2"/>
        <v>110.2</v>
      </c>
      <c r="O94" s="132"/>
      <c r="P94" s="133"/>
      <c r="Q94" s="133">
        <v>4</v>
      </c>
      <c r="R94" s="133"/>
      <c r="S94" s="38">
        <f t="shared" si="4"/>
        <v>114.2</v>
      </c>
      <c r="T94" s="133">
        <v>1</v>
      </c>
      <c r="U94" s="133">
        <v>2</v>
      </c>
      <c r="V94" s="133">
        <v>114</v>
      </c>
      <c r="W94" s="135" t="s">
        <v>120</v>
      </c>
      <c r="X94" s="136">
        <v>0</v>
      </c>
      <c r="Y94" s="137"/>
      <c r="Z94" s="133"/>
      <c r="AA94" s="133"/>
      <c r="AB94" s="133"/>
      <c r="AC94" s="133"/>
      <c r="AD94" s="133"/>
      <c r="AE94" s="130"/>
      <c r="AF94" s="133"/>
      <c r="AG94" s="133"/>
      <c r="AH94" s="133"/>
      <c r="AI94" s="133"/>
      <c r="AJ94" s="133"/>
      <c r="AK94" s="133"/>
      <c r="AL94" s="133"/>
      <c r="AM94" s="133"/>
      <c r="AN94" s="133"/>
      <c r="AO94" s="130"/>
      <c r="AP94" s="133"/>
      <c r="AQ94" s="133"/>
      <c r="AR94" s="133"/>
      <c r="AS94" s="133"/>
      <c r="AT94" s="133"/>
      <c r="AU94" s="130">
        <f>S94</f>
        <v>114.2</v>
      </c>
      <c r="AV94" s="130"/>
      <c r="AW94" s="133"/>
      <c r="AX94" s="133"/>
      <c r="AY94" s="133"/>
      <c r="AZ94" s="133"/>
      <c r="BA94" s="133"/>
      <c r="BB94" s="133"/>
      <c r="BC94" s="133"/>
      <c r="BD94" s="133"/>
      <c r="BE94" s="133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133"/>
      <c r="BW94" s="133"/>
      <c r="BX94" s="133"/>
      <c r="BY94" s="133"/>
      <c r="BZ94" s="133"/>
      <c r="CA94" s="133"/>
      <c r="CB94" s="133"/>
      <c r="CC94" s="133"/>
      <c r="CD94" s="133"/>
      <c r="CE94" s="133"/>
      <c r="CF94" s="133"/>
      <c r="CG94" s="133"/>
      <c r="CH94" s="133"/>
      <c r="CI94" s="133"/>
      <c r="CJ94" s="133"/>
      <c r="CK94" s="133"/>
      <c r="CL94" s="133"/>
      <c r="CM94" s="133"/>
      <c r="CN94" s="133"/>
      <c r="CO94" s="137"/>
      <c r="CP94" s="137"/>
      <c r="CQ94" s="133"/>
    </row>
    <row r="95" spans="1:95" s="10" customFormat="1" ht="12.75" customHeight="1">
      <c r="A95" s="127">
        <v>72</v>
      </c>
      <c r="B95" s="147" t="s">
        <v>286</v>
      </c>
      <c r="C95" s="129" t="s">
        <v>287</v>
      </c>
      <c r="D95" s="130">
        <v>1</v>
      </c>
      <c r="E95" s="131">
        <v>1</v>
      </c>
      <c r="F95" s="132">
        <v>25</v>
      </c>
      <c r="G95" s="133">
        <v>1.5</v>
      </c>
      <c r="H95" s="132">
        <v>800</v>
      </c>
      <c r="I95" s="133">
        <v>2</v>
      </c>
      <c r="J95" s="14">
        <f t="shared" si="0"/>
        <v>53.5</v>
      </c>
      <c r="K95" s="133">
        <v>1</v>
      </c>
      <c r="L95" s="2">
        <f t="shared" si="3"/>
        <v>0</v>
      </c>
      <c r="M95" s="2">
        <f t="shared" si="1"/>
        <v>0</v>
      </c>
      <c r="N95" s="138">
        <f t="shared" si="2"/>
        <v>53.5</v>
      </c>
      <c r="O95" s="132"/>
      <c r="P95" s="133"/>
      <c r="Q95" s="133"/>
      <c r="R95" s="133"/>
      <c r="S95" s="38">
        <f t="shared" si="4"/>
        <v>53.5</v>
      </c>
      <c r="T95" s="133">
        <v>4</v>
      </c>
      <c r="U95" s="133">
        <v>6</v>
      </c>
      <c r="V95" s="133">
        <v>54</v>
      </c>
      <c r="W95" s="135" t="s">
        <v>288</v>
      </c>
      <c r="X95" s="136">
        <v>5</v>
      </c>
      <c r="Y95" s="137"/>
      <c r="Z95" s="133"/>
      <c r="AA95" s="133"/>
      <c r="AB95" s="130">
        <f>S95</f>
        <v>53.5</v>
      </c>
      <c r="AC95" s="130"/>
      <c r="AD95" s="133"/>
      <c r="AE95" s="130">
        <f>S95</f>
        <v>53.5</v>
      </c>
      <c r="AF95" s="133"/>
      <c r="AG95" s="133"/>
      <c r="AH95" s="133"/>
      <c r="AI95" s="133"/>
      <c r="AJ95" s="133"/>
      <c r="AK95" s="133"/>
      <c r="AL95" s="133"/>
      <c r="AM95" s="133"/>
      <c r="AN95" s="133"/>
      <c r="AO95" s="130"/>
      <c r="AP95" s="133"/>
      <c r="AQ95" s="133"/>
      <c r="AR95" s="130">
        <f>S95+X95</f>
        <v>58.5</v>
      </c>
      <c r="AS95" s="133"/>
      <c r="AT95" s="133"/>
      <c r="AU95" s="130"/>
      <c r="AV95" s="130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/>
      <c r="CG95" s="133"/>
      <c r="CH95" s="133"/>
      <c r="CI95" s="133"/>
      <c r="CJ95" s="133"/>
      <c r="CK95" s="133"/>
      <c r="CL95" s="133"/>
      <c r="CM95" s="133"/>
      <c r="CN95" s="133"/>
      <c r="CO95" s="137"/>
      <c r="CP95" s="137"/>
      <c r="CQ95" s="133"/>
    </row>
    <row r="96" spans="1:95" s="10" customFormat="1" ht="12.75" customHeight="1">
      <c r="A96" s="127">
        <v>73</v>
      </c>
      <c r="B96" s="128">
        <v>38521</v>
      </c>
      <c r="C96" s="129" t="s">
        <v>289</v>
      </c>
      <c r="D96" s="130">
        <v>1</v>
      </c>
      <c r="E96" s="131">
        <v>142</v>
      </c>
      <c r="F96" s="132">
        <v>30</v>
      </c>
      <c r="G96" s="133">
        <v>1.5</v>
      </c>
      <c r="H96" s="132">
        <v>900</v>
      </c>
      <c r="I96" s="133">
        <v>2</v>
      </c>
      <c r="J96" s="14">
        <f t="shared" si="0"/>
        <v>63</v>
      </c>
      <c r="K96" s="133">
        <v>1.3</v>
      </c>
      <c r="L96" s="2">
        <f t="shared" si="3"/>
        <v>18.900000000000006</v>
      </c>
      <c r="M96" s="2">
        <f t="shared" si="1"/>
        <v>18.900000000000006</v>
      </c>
      <c r="N96" s="138">
        <f t="shared" si="2"/>
        <v>81.9</v>
      </c>
      <c r="O96" s="132"/>
      <c r="P96" s="133"/>
      <c r="Q96" s="133"/>
      <c r="R96" s="133"/>
      <c r="S96" s="38">
        <f t="shared" si="4"/>
        <v>81.9</v>
      </c>
      <c r="T96" s="133">
        <v>1</v>
      </c>
      <c r="U96" s="133">
        <v>3</v>
      </c>
      <c r="V96" s="133">
        <v>63</v>
      </c>
      <c r="W96" s="135" t="s">
        <v>120</v>
      </c>
      <c r="X96" s="136">
        <v>0</v>
      </c>
      <c r="Y96" s="137"/>
      <c r="Z96" s="133"/>
      <c r="AA96" s="133"/>
      <c r="AB96" s="133"/>
      <c r="AC96" s="133"/>
      <c r="AD96" s="133"/>
      <c r="AE96" s="130"/>
      <c r="AF96" s="133"/>
      <c r="AG96" s="133"/>
      <c r="AH96" s="133"/>
      <c r="AI96" s="133"/>
      <c r="AJ96" s="133"/>
      <c r="AK96" s="133"/>
      <c r="AL96" s="133"/>
      <c r="AM96" s="133"/>
      <c r="AN96" s="133"/>
      <c r="AO96" s="130"/>
      <c r="AP96" s="133"/>
      <c r="AQ96" s="133"/>
      <c r="AR96" s="133"/>
      <c r="AS96" s="133"/>
      <c r="AT96" s="133"/>
      <c r="AU96" s="130">
        <f>S96</f>
        <v>81.9</v>
      </c>
      <c r="AV96" s="130"/>
      <c r="AW96" s="133"/>
      <c r="AX96" s="133"/>
      <c r="AY96" s="133"/>
      <c r="AZ96" s="133"/>
      <c r="BA96" s="133"/>
      <c r="BB96" s="133"/>
      <c r="BC96" s="133"/>
      <c r="BD96" s="133"/>
      <c r="BE96" s="133"/>
      <c r="BF96" s="133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/>
      <c r="CG96" s="133"/>
      <c r="CH96" s="133"/>
      <c r="CI96" s="133"/>
      <c r="CJ96" s="133"/>
      <c r="CK96" s="133"/>
      <c r="CL96" s="133"/>
      <c r="CM96" s="133"/>
      <c r="CN96" s="133"/>
      <c r="CO96" s="137"/>
      <c r="CP96" s="137"/>
      <c r="CQ96" s="133"/>
    </row>
    <row r="97" spans="1:95" s="10" customFormat="1" ht="12.75" customHeight="1">
      <c r="A97" s="127">
        <v>74</v>
      </c>
      <c r="B97" s="128">
        <v>38522</v>
      </c>
      <c r="C97" s="129" t="s">
        <v>406</v>
      </c>
      <c r="D97" s="130">
        <v>1</v>
      </c>
      <c r="E97" s="131">
        <v>142</v>
      </c>
      <c r="F97" s="132">
        <v>27.2</v>
      </c>
      <c r="G97" s="133">
        <v>1.5</v>
      </c>
      <c r="H97" s="132">
        <v>950</v>
      </c>
      <c r="I97" s="133">
        <v>2</v>
      </c>
      <c r="J97" s="14">
        <f t="shared" si="0"/>
        <v>59.8</v>
      </c>
      <c r="K97" s="133">
        <v>1.3</v>
      </c>
      <c r="L97" s="2">
        <f t="shared" si="3"/>
        <v>17.939999999999998</v>
      </c>
      <c r="M97" s="2">
        <f t="shared" si="1"/>
        <v>17.939999999999998</v>
      </c>
      <c r="N97" s="138">
        <f t="shared" si="2"/>
        <v>77.74</v>
      </c>
      <c r="O97" s="132"/>
      <c r="P97" s="133"/>
      <c r="Q97" s="133"/>
      <c r="R97" s="133"/>
      <c r="S97" s="38">
        <f t="shared" si="4"/>
        <v>77.74</v>
      </c>
      <c r="T97" s="133">
        <v>3</v>
      </c>
      <c r="U97" s="133">
        <v>3</v>
      </c>
      <c r="V97" s="133">
        <v>60</v>
      </c>
      <c r="W97" s="135" t="s">
        <v>220</v>
      </c>
      <c r="X97" s="136">
        <v>0</v>
      </c>
      <c r="Y97" s="137"/>
      <c r="Z97" s="133"/>
      <c r="AA97" s="133"/>
      <c r="AB97" s="133"/>
      <c r="AC97" s="133"/>
      <c r="AD97" s="133"/>
      <c r="AE97" s="130"/>
      <c r="AF97" s="133"/>
      <c r="AG97" s="133"/>
      <c r="AH97" s="133"/>
      <c r="AI97" s="133"/>
      <c r="AJ97" s="133"/>
      <c r="AK97" s="133"/>
      <c r="AL97" s="133"/>
      <c r="AM97" s="133"/>
      <c r="AN97" s="133"/>
      <c r="AO97" s="130"/>
      <c r="AP97" s="133"/>
      <c r="AQ97" s="133"/>
      <c r="AR97" s="133"/>
      <c r="AS97" s="133"/>
      <c r="AT97" s="133"/>
      <c r="AU97" s="130">
        <f>S97</f>
        <v>77.74</v>
      </c>
      <c r="AV97" s="130"/>
      <c r="AW97" s="133"/>
      <c r="AX97" s="133"/>
      <c r="AY97" s="133"/>
      <c r="AZ97" s="133"/>
      <c r="BA97" s="130">
        <f>S97</f>
        <v>77.74</v>
      </c>
      <c r="BB97" s="133"/>
      <c r="BC97" s="133"/>
      <c r="BD97" s="133"/>
      <c r="BE97" s="133"/>
      <c r="BF97" s="133"/>
      <c r="BG97" s="133"/>
      <c r="BH97" s="133"/>
      <c r="BI97" s="130">
        <f>S97</f>
        <v>77.74</v>
      </c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/>
      <c r="CG97" s="133"/>
      <c r="CH97" s="133"/>
      <c r="CI97" s="133"/>
      <c r="CJ97" s="133"/>
      <c r="CK97" s="133"/>
      <c r="CL97" s="133"/>
      <c r="CM97" s="133"/>
      <c r="CN97" s="133"/>
      <c r="CO97" s="137"/>
      <c r="CP97" s="137"/>
      <c r="CQ97" s="133"/>
    </row>
    <row r="98" spans="1:95" s="10" customFormat="1" ht="12.75" customHeight="1">
      <c r="A98" s="127">
        <v>75</v>
      </c>
      <c r="B98" s="128" t="s">
        <v>291</v>
      </c>
      <c r="C98" s="129" t="s">
        <v>292</v>
      </c>
      <c r="D98" s="130">
        <v>2</v>
      </c>
      <c r="E98" s="131">
        <v>1</v>
      </c>
      <c r="F98" s="132">
        <v>47.6</v>
      </c>
      <c r="G98" s="133">
        <v>1.5</v>
      </c>
      <c r="H98" s="132">
        <v>2140</v>
      </c>
      <c r="I98" s="133">
        <v>2</v>
      </c>
      <c r="J98" s="14">
        <f t="shared" si="0"/>
        <v>114.20000000000002</v>
      </c>
      <c r="K98" s="133">
        <v>1</v>
      </c>
      <c r="L98" s="2">
        <f t="shared" si="3"/>
        <v>0</v>
      </c>
      <c r="M98" s="2">
        <f t="shared" si="1"/>
        <v>0</v>
      </c>
      <c r="N98" s="138">
        <f t="shared" si="2"/>
        <v>114.20000000000002</v>
      </c>
      <c r="O98" s="132"/>
      <c r="P98" s="133"/>
      <c r="Q98" s="133">
        <v>2</v>
      </c>
      <c r="R98" s="133"/>
      <c r="S98" s="38">
        <f t="shared" si="4"/>
        <v>116.20000000000002</v>
      </c>
      <c r="T98" s="133">
        <v>2</v>
      </c>
      <c r="U98" s="133">
        <v>2</v>
      </c>
      <c r="V98" s="133">
        <v>116</v>
      </c>
      <c r="W98" s="135" t="s">
        <v>118</v>
      </c>
      <c r="X98" s="136">
        <v>0</v>
      </c>
      <c r="Y98" s="137"/>
      <c r="Z98" s="133"/>
      <c r="AA98" s="133"/>
      <c r="AB98" s="133"/>
      <c r="AC98" s="133"/>
      <c r="AD98" s="133"/>
      <c r="AE98" s="130"/>
      <c r="AF98" s="133"/>
      <c r="AG98" s="133"/>
      <c r="AH98" s="133"/>
      <c r="AI98" s="133"/>
      <c r="AJ98" s="133"/>
      <c r="AK98" s="133"/>
      <c r="AL98" s="133"/>
      <c r="AM98" s="133"/>
      <c r="AN98" s="133"/>
      <c r="AO98" s="130">
        <f>S98+X98</f>
        <v>116.20000000000002</v>
      </c>
      <c r="AP98" s="133"/>
      <c r="AQ98" s="133"/>
      <c r="AR98" s="133"/>
      <c r="AS98" s="133"/>
      <c r="AT98" s="133"/>
      <c r="AU98" s="130"/>
      <c r="AV98" s="130">
        <f>S98</f>
        <v>116.20000000000002</v>
      </c>
      <c r="AW98" s="133"/>
      <c r="AX98" s="133"/>
      <c r="AY98" s="133"/>
      <c r="AZ98" s="133"/>
      <c r="BA98" s="133"/>
      <c r="BB98" s="133"/>
      <c r="BC98" s="133"/>
      <c r="BD98" s="133"/>
      <c r="BE98" s="133"/>
      <c r="BF98" s="133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/>
      <c r="CG98" s="133"/>
      <c r="CH98" s="133"/>
      <c r="CI98" s="133"/>
      <c r="CJ98" s="133"/>
      <c r="CK98" s="133"/>
      <c r="CL98" s="133"/>
      <c r="CM98" s="133"/>
      <c r="CN98" s="133"/>
      <c r="CO98" s="137"/>
      <c r="CP98" s="137"/>
      <c r="CQ98" s="133"/>
    </row>
    <row r="99" spans="1:95" s="10" customFormat="1" ht="12.75" customHeight="1">
      <c r="A99" s="127">
        <v>76</v>
      </c>
      <c r="B99" s="128">
        <v>38532</v>
      </c>
      <c r="C99" s="129" t="s">
        <v>300</v>
      </c>
      <c r="D99" s="130">
        <v>1</v>
      </c>
      <c r="E99" s="131">
        <v>31</v>
      </c>
      <c r="F99" s="132">
        <v>134</v>
      </c>
      <c r="G99" s="133">
        <v>0.5</v>
      </c>
      <c r="H99" s="132">
        <v>100</v>
      </c>
      <c r="I99" s="133">
        <v>2</v>
      </c>
      <c r="J99" s="14">
        <f t="shared" si="0"/>
        <v>69</v>
      </c>
      <c r="K99" s="133">
        <v>1</v>
      </c>
      <c r="L99" s="2">
        <f t="shared" si="3"/>
        <v>0</v>
      </c>
      <c r="M99" s="2">
        <f t="shared" si="1"/>
        <v>0</v>
      </c>
      <c r="N99" s="138">
        <f t="shared" si="2"/>
        <v>69</v>
      </c>
      <c r="O99" s="132"/>
      <c r="P99" s="133"/>
      <c r="Q99" s="133"/>
      <c r="R99" s="133"/>
      <c r="S99" s="38">
        <f t="shared" si="4"/>
        <v>69</v>
      </c>
      <c r="T99" s="133">
        <v>1</v>
      </c>
      <c r="U99" s="133">
        <v>2</v>
      </c>
      <c r="V99" s="133">
        <v>68</v>
      </c>
      <c r="W99" s="135" t="s">
        <v>120</v>
      </c>
      <c r="X99" s="136">
        <v>0</v>
      </c>
      <c r="Y99" s="137"/>
      <c r="Z99" s="133"/>
      <c r="AA99" s="133"/>
      <c r="AB99" s="133"/>
      <c r="AC99" s="133"/>
      <c r="AD99" s="133"/>
      <c r="AE99" s="130"/>
      <c r="AF99" s="133"/>
      <c r="AG99" s="133"/>
      <c r="AH99" s="133"/>
      <c r="AI99" s="133"/>
      <c r="AJ99" s="133"/>
      <c r="AK99" s="133"/>
      <c r="AL99" s="133"/>
      <c r="AM99" s="133"/>
      <c r="AN99" s="133"/>
      <c r="AO99" s="130"/>
      <c r="AP99" s="133"/>
      <c r="AQ99" s="133"/>
      <c r="AR99" s="133"/>
      <c r="AS99" s="133"/>
      <c r="AT99" s="133"/>
      <c r="AU99" s="130">
        <f>S99</f>
        <v>69</v>
      </c>
      <c r="AV99" s="130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3"/>
      <c r="CB99" s="133"/>
      <c r="CC99" s="133"/>
      <c r="CD99" s="133"/>
      <c r="CE99" s="133"/>
      <c r="CF99" s="133"/>
      <c r="CG99" s="133"/>
      <c r="CH99" s="133"/>
      <c r="CI99" s="133"/>
      <c r="CJ99" s="133"/>
      <c r="CK99" s="133"/>
      <c r="CL99" s="133"/>
      <c r="CM99" s="133"/>
      <c r="CN99" s="133"/>
      <c r="CO99" s="137"/>
      <c r="CP99" s="137"/>
      <c r="CQ99" s="133"/>
    </row>
    <row r="100" spans="1:95" s="10" customFormat="1" ht="12.75" customHeight="1">
      <c r="A100" s="127">
        <v>77</v>
      </c>
      <c r="B100" s="128" t="s">
        <v>294</v>
      </c>
      <c r="C100" s="129" t="s">
        <v>295</v>
      </c>
      <c r="D100" s="130">
        <v>3</v>
      </c>
      <c r="E100" s="131">
        <v>21</v>
      </c>
      <c r="F100" s="132"/>
      <c r="G100" s="133"/>
      <c r="H100" s="132">
        <v>600</v>
      </c>
      <c r="I100" s="133">
        <v>2</v>
      </c>
      <c r="J100" s="14">
        <f t="shared" si="0"/>
        <v>12</v>
      </c>
      <c r="K100" s="133"/>
      <c r="L100" s="2">
        <f t="shared" si="3"/>
        <v>-12</v>
      </c>
      <c r="M100" s="2">
        <f t="shared" si="1"/>
        <v>0</v>
      </c>
      <c r="N100" s="138">
        <f t="shared" si="2"/>
        <v>0</v>
      </c>
      <c r="O100" s="132">
        <v>4</v>
      </c>
      <c r="P100" s="133">
        <v>6</v>
      </c>
      <c r="Q100" s="133">
        <v>6</v>
      </c>
      <c r="R100" s="133">
        <v>10</v>
      </c>
      <c r="S100" s="38">
        <f t="shared" si="4"/>
        <v>52</v>
      </c>
      <c r="T100" s="133">
        <v>4</v>
      </c>
      <c r="U100" s="133">
        <v>5</v>
      </c>
      <c r="V100" s="133">
        <v>130</v>
      </c>
      <c r="W100" s="135" t="s">
        <v>1</v>
      </c>
      <c r="X100" s="136">
        <v>15</v>
      </c>
      <c r="Y100" s="137"/>
      <c r="Z100" s="133"/>
      <c r="AA100" s="133"/>
      <c r="AB100" s="133"/>
      <c r="AC100" s="133"/>
      <c r="AD100" s="133"/>
      <c r="AE100" s="130">
        <f>S100+X100</f>
        <v>67</v>
      </c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0">
        <f>S100</f>
        <v>52</v>
      </c>
      <c r="AP100" s="133"/>
      <c r="AQ100" s="133"/>
      <c r="AR100" s="130">
        <f>S100</f>
        <v>52</v>
      </c>
      <c r="AS100" s="133"/>
      <c r="AT100" s="133"/>
      <c r="AU100" s="130"/>
      <c r="AV100" s="130"/>
      <c r="AW100" s="133"/>
      <c r="AX100" s="133"/>
      <c r="AY100" s="133"/>
      <c r="AZ100" s="133"/>
      <c r="BA100" s="133"/>
      <c r="BB100" s="133"/>
      <c r="BC100" s="133"/>
      <c r="BD100" s="133"/>
      <c r="BE100" s="133"/>
      <c r="BF100" s="133"/>
      <c r="BG100" s="130">
        <f>S100</f>
        <v>52</v>
      </c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/>
      <c r="CG100" s="133"/>
      <c r="CH100" s="133"/>
      <c r="CI100" s="133"/>
      <c r="CJ100" s="133"/>
      <c r="CK100" s="133"/>
      <c r="CL100" s="133"/>
      <c r="CM100" s="133"/>
      <c r="CN100" s="133"/>
      <c r="CO100" s="137"/>
      <c r="CP100" s="137"/>
      <c r="CQ100" s="133"/>
    </row>
    <row r="101" spans="1:95" s="10" customFormat="1" ht="12.75" customHeight="1">
      <c r="A101" s="127"/>
      <c r="B101" s="128"/>
      <c r="C101" s="129" t="s">
        <v>296</v>
      </c>
      <c r="D101" s="130"/>
      <c r="E101" s="131">
        <v>21</v>
      </c>
      <c r="F101" s="132"/>
      <c r="G101" s="133"/>
      <c r="H101" s="132">
        <v>200</v>
      </c>
      <c r="I101" s="133">
        <v>0</v>
      </c>
      <c r="J101" s="14">
        <f t="shared" si="0"/>
        <v>0</v>
      </c>
      <c r="K101" s="133"/>
      <c r="L101" s="2">
        <f t="shared" si="3"/>
        <v>0</v>
      </c>
      <c r="M101" s="2">
        <f t="shared" si="1"/>
        <v>0</v>
      </c>
      <c r="N101" s="138">
        <f t="shared" si="2"/>
        <v>0</v>
      </c>
      <c r="O101" s="132">
        <v>4</v>
      </c>
      <c r="P101" s="133">
        <v>6</v>
      </c>
      <c r="Q101" s="133"/>
      <c r="R101" s="133"/>
      <c r="S101" s="38">
        <f t="shared" si="4"/>
        <v>24</v>
      </c>
      <c r="T101" s="133"/>
      <c r="U101" s="133"/>
      <c r="V101" s="133"/>
      <c r="W101" s="135"/>
      <c r="X101" s="136"/>
      <c r="Y101" s="137"/>
      <c r="Z101" s="133"/>
      <c r="AA101" s="133"/>
      <c r="AB101" s="133"/>
      <c r="AC101" s="133"/>
      <c r="AD101" s="133"/>
      <c r="AE101" s="130">
        <f>S101</f>
        <v>24</v>
      </c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0">
        <f>S101</f>
        <v>24</v>
      </c>
      <c r="AP101" s="133"/>
      <c r="AQ101" s="133"/>
      <c r="AR101" s="130">
        <f>S101</f>
        <v>24</v>
      </c>
      <c r="AS101" s="133"/>
      <c r="AT101" s="133"/>
      <c r="AU101" s="130"/>
      <c r="AV101" s="130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0">
        <f>S101</f>
        <v>24</v>
      </c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/>
      <c r="CG101" s="133"/>
      <c r="CH101" s="133"/>
      <c r="CI101" s="133"/>
      <c r="CJ101" s="133"/>
      <c r="CK101" s="133"/>
      <c r="CL101" s="133"/>
      <c r="CM101" s="133"/>
      <c r="CN101" s="133"/>
      <c r="CO101" s="137"/>
      <c r="CP101" s="137"/>
      <c r="CQ101" s="133"/>
    </row>
    <row r="102" spans="1:95" s="10" customFormat="1" ht="12.75" customHeight="1">
      <c r="A102" s="127"/>
      <c r="B102" s="128"/>
      <c r="C102" s="129" t="s">
        <v>264</v>
      </c>
      <c r="D102" s="130"/>
      <c r="E102" s="131">
        <v>22</v>
      </c>
      <c r="F102" s="132"/>
      <c r="G102" s="133"/>
      <c r="H102" s="132">
        <v>500</v>
      </c>
      <c r="I102" s="133">
        <v>2</v>
      </c>
      <c r="J102" s="14">
        <f t="shared" si="0"/>
        <v>10</v>
      </c>
      <c r="K102" s="133"/>
      <c r="L102" s="2">
        <f t="shared" si="3"/>
        <v>-10</v>
      </c>
      <c r="M102" s="2">
        <f t="shared" si="1"/>
        <v>0</v>
      </c>
      <c r="N102" s="138">
        <f t="shared" si="2"/>
        <v>0</v>
      </c>
      <c r="O102" s="132">
        <v>3.5</v>
      </c>
      <c r="P102" s="133">
        <v>8</v>
      </c>
      <c r="Q102" s="133"/>
      <c r="R102" s="133"/>
      <c r="S102" s="38">
        <f t="shared" si="4"/>
        <v>38</v>
      </c>
      <c r="T102" s="133"/>
      <c r="U102" s="133"/>
      <c r="V102" s="133"/>
      <c r="W102" s="135"/>
      <c r="X102" s="136"/>
      <c r="Y102" s="137"/>
      <c r="Z102" s="133"/>
      <c r="AA102" s="133"/>
      <c r="AB102" s="133"/>
      <c r="AC102" s="133"/>
      <c r="AD102" s="133"/>
      <c r="AE102" s="130">
        <f>S102</f>
        <v>38</v>
      </c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0">
        <f>S102</f>
        <v>38</v>
      </c>
      <c r="AP102" s="133"/>
      <c r="AQ102" s="133"/>
      <c r="AR102" s="130">
        <f>S102</f>
        <v>38</v>
      </c>
      <c r="AS102" s="133"/>
      <c r="AT102" s="133"/>
      <c r="AU102" s="130"/>
      <c r="AV102" s="130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0">
        <f>S102</f>
        <v>38</v>
      </c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/>
      <c r="CG102" s="133"/>
      <c r="CH102" s="133"/>
      <c r="CI102" s="133"/>
      <c r="CJ102" s="133"/>
      <c r="CK102" s="133"/>
      <c r="CL102" s="133"/>
      <c r="CM102" s="133"/>
      <c r="CN102" s="133"/>
      <c r="CO102" s="137"/>
      <c r="CP102" s="137"/>
      <c r="CQ102" s="133"/>
    </row>
    <row r="103" spans="1:95" s="10" customFormat="1" ht="12.75" customHeight="1">
      <c r="A103" s="127"/>
      <c r="B103" s="128"/>
      <c r="C103" s="129" t="s">
        <v>265</v>
      </c>
      <c r="D103" s="130"/>
      <c r="E103" s="131">
        <v>22</v>
      </c>
      <c r="F103" s="132"/>
      <c r="G103" s="133"/>
      <c r="H103" s="132">
        <v>800</v>
      </c>
      <c r="I103" s="133">
        <v>1</v>
      </c>
      <c r="J103" s="14">
        <f t="shared" si="0"/>
        <v>8</v>
      </c>
      <c r="K103" s="133"/>
      <c r="L103" s="2">
        <f t="shared" si="3"/>
        <v>-8</v>
      </c>
      <c r="M103" s="2">
        <f t="shared" si="1"/>
        <v>0</v>
      </c>
      <c r="N103" s="138">
        <f t="shared" si="2"/>
        <v>0</v>
      </c>
      <c r="O103" s="132">
        <v>1</v>
      </c>
      <c r="P103" s="133">
        <v>8</v>
      </c>
      <c r="Q103" s="133"/>
      <c r="R103" s="133"/>
      <c r="S103" s="38">
        <f t="shared" si="4"/>
        <v>16</v>
      </c>
      <c r="T103" s="133"/>
      <c r="U103" s="133"/>
      <c r="V103" s="133"/>
      <c r="W103" s="135"/>
      <c r="X103" s="136"/>
      <c r="Y103" s="137"/>
      <c r="Z103" s="133"/>
      <c r="AA103" s="133"/>
      <c r="AB103" s="133"/>
      <c r="AC103" s="133"/>
      <c r="AD103" s="133"/>
      <c r="AE103" s="130">
        <f>S103</f>
        <v>16</v>
      </c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0">
        <f>S103</f>
        <v>16</v>
      </c>
      <c r="AP103" s="133"/>
      <c r="AQ103" s="133"/>
      <c r="AR103" s="130">
        <f>S103</f>
        <v>16</v>
      </c>
      <c r="AS103" s="133"/>
      <c r="AT103" s="133"/>
      <c r="AU103" s="130"/>
      <c r="AV103" s="130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0">
        <f>S103</f>
        <v>16</v>
      </c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/>
      <c r="CG103" s="133"/>
      <c r="CH103" s="133"/>
      <c r="CI103" s="133"/>
      <c r="CJ103" s="133"/>
      <c r="CK103" s="133"/>
      <c r="CL103" s="133"/>
      <c r="CM103" s="133"/>
      <c r="CN103" s="133"/>
      <c r="CO103" s="137"/>
      <c r="CP103" s="137"/>
      <c r="CQ103" s="133"/>
    </row>
    <row r="104" spans="1:95" s="10" customFormat="1" ht="12.75" customHeight="1">
      <c r="A104" s="127">
        <v>78</v>
      </c>
      <c r="B104" s="128" t="s">
        <v>298</v>
      </c>
      <c r="C104" s="129" t="s">
        <v>299</v>
      </c>
      <c r="D104" s="130">
        <v>3</v>
      </c>
      <c r="E104" s="131">
        <v>1</v>
      </c>
      <c r="F104" s="132">
        <v>42</v>
      </c>
      <c r="G104" s="133">
        <v>1.5</v>
      </c>
      <c r="H104" s="132">
        <v>1500</v>
      </c>
      <c r="I104" s="133">
        <v>2</v>
      </c>
      <c r="J104" s="14">
        <f t="shared" si="0"/>
        <v>93</v>
      </c>
      <c r="K104" s="133">
        <v>1</v>
      </c>
      <c r="L104" s="2">
        <f t="shared" si="3"/>
        <v>0</v>
      </c>
      <c r="M104" s="2">
        <f t="shared" si="1"/>
        <v>0</v>
      </c>
      <c r="N104" s="138">
        <f t="shared" si="2"/>
        <v>93</v>
      </c>
      <c r="O104" s="132"/>
      <c r="P104" s="133"/>
      <c r="Q104" s="133">
        <v>6</v>
      </c>
      <c r="R104" s="133"/>
      <c r="S104" s="38">
        <f t="shared" si="4"/>
        <v>99</v>
      </c>
      <c r="T104" s="133">
        <v>1</v>
      </c>
      <c r="U104" s="133">
        <v>2</v>
      </c>
      <c r="V104" s="133">
        <v>99</v>
      </c>
      <c r="W104" s="135" t="s">
        <v>120</v>
      </c>
      <c r="X104" s="136">
        <v>0</v>
      </c>
      <c r="Y104" s="137"/>
      <c r="Z104" s="133"/>
      <c r="AA104" s="133"/>
      <c r="AB104" s="133"/>
      <c r="AC104" s="133"/>
      <c r="AD104" s="133"/>
      <c r="AE104" s="130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0"/>
      <c r="AP104" s="133"/>
      <c r="AQ104" s="133"/>
      <c r="AR104" s="133"/>
      <c r="AS104" s="133"/>
      <c r="AT104" s="133"/>
      <c r="AU104" s="130">
        <f>S104</f>
        <v>99</v>
      </c>
      <c r="AV104" s="130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  <c r="BZ104" s="133"/>
      <c r="CA104" s="133"/>
      <c r="CB104" s="133"/>
      <c r="CC104" s="133"/>
      <c r="CD104" s="133"/>
      <c r="CE104" s="133"/>
      <c r="CF104" s="133"/>
      <c r="CG104" s="133"/>
      <c r="CH104" s="133"/>
      <c r="CI104" s="133"/>
      <c r="CJ104" s="133"/>
      <c r="CK104" s="133"/>
      <c r="CL104" s="133"/>
      <c r="CM104" s="133"/>
      <c r="CN104" s="133"/>
      <c r="CO104" s="137"/>
      <c r="CP104" s="137"/>
      <c r="CQ104" s="133"/>
    </row>
    <row r="105" spans="1:95" s="10" customFormat="1" ht="12.75" customHeight="1">
      <c r="A105" s="127">
        <v>79</v>
      </c>
      <c r="B105" s="128" t="s">
        <v>379</v>
      </c>
      <c r="C105" s="129" t="s">
        <v>380</v>
      </c>
      <c r="D105" s="130">
        <v>8</v>
      </c>
      <c r="E105" s="131">
        <v>21</v>
      </c>
      <c r="F105" s="132"/>
      <c r="G105" s="133"/>
      <c r="H105" s="132">
        <v>2820</v>
      </c>
      <c r="I105" s="133">
        <v>2</v>
      </c>
      <c r="J105" s="14"/>
      <c r="K105" s="133"/>
      <c r="L105" s="2"/>
      <c r="M105" s="2"/>
      <c r="N105" s="138"/>
      <c r="O105" s="132">
        <v>14</v>
      </c>
      <c r="P105" s="133">
        <v>6</v>
      </c>
      <c r="Q105" s="133">
        <v>8</v>
      </c>
      <c r="R105" s="133">
        <v>35</v>
      </c>
      <c r="S105" s="38">
        <f t="shared" si="4"/>
        <v>183.4</v>
      </c>
      <c r="T105" s="133">
        <v>12</v>
      </c>
      <c r="U105" s="133">
        <v>16</v>
      </c>
      <c r="V105" s="133">
        <v>182</v>
      </c>
      <c r="W105" s="135" t="s">
        <v>381</v>
      </c>
      <c r="X105" s="136">
        <v>40</v>
      </c>
      <c r="Y105" s="137"/>
      <c r="Z105" s="133"/>
      <c r="AA105" s="133"/>
      <c r="AB105" s="133"/>
      <c r="AC105" s="133"/>
      <c r="AD105" s="130">
        <f>S105</f>
        <v>183.4</v>
      </c>
      <c r="AE105" s="130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0"/>
      <c r="AP105" s="133"/>
      <c r="AQ105" s="133"/>
      <c r="AR105" s="133"/>
      <c r="AS105" s="130">
        <f>S105</f>
        <v>183.4</v>
      </c>
      <c r="AT105" s="130">
        <f>S105</f>
        <v>183.4</v>
      </c>
      <c r="AU105" s="130"/>
      <c r="AV105" s="130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0">
        <f>S105</f>
        <v>183.4</v>
      </c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130">
        <f>S105</f>
        <v>183.4</v>
      </c>
      <c r="CC105" s="130"/>
      <c r="CD105" s="133"/>
      <c r="CE105" s="133"/>
      <c r="CF105" s="133"/>
      <c r="CG105" s="133"/>
      <c r="CH105" s="133"/>
      <c r="CI105" s="130">
        <f>S105</f>
        <v>183.4</v>
      </c>
      <c r="CJ105" s="133"/>
      <c r="CK105" s="133"/>
      <c r="CL105" s="130">
        <f>S105</f>
        <v>183.4</v>
      </c>
      <c r="CM105" s="133"/>
      <c r="CN105" s="133"/>
      <c r="CO105" s="137"/>
      <c r="CP105" s="137"/>
      <c r="CQ105" s="133"/>
    </row>
    <row r="106" spans="1:95" s="10" customFormat="1" ht="12.75" customHeight="1">
      <c r="A106" s="127"/>
      <c r="B106" s="128" t="s">
        <v>383</v>
      </c>
      <c r="C106" s="129" t="s">
        <v>382</v>
      </c>
      <c r="D106" s="130"/>
      <c r="E106" s="131">
        <v>21</v>
      </c>
      <c r="F106" s="132"/>
      <c r="G106" s="133"/>
      <c r="H106" s="132">
        <v>3415</v>
      </c>
      <c r="I106" s="133">
        <v>0</v>
      </c>
      <c r="J106" s="14"/>
      <c r="K106" s="133"/>
      <c r="L106" s="2"/>
      <c r="M106" s="2"/>
      <c r="N106" s="138"/>
      <c r="O106" s="132">
        <v>8.7</v>
      </c>
      <c r="P106" s="133">
        <v>6</v>
      </c>
      <c r="Q106" s="133"/>
      <c r="R106" s="133"/>
      <c r="S106" s="38">
        <f t="shared" si="4"/>
        <v>52.199999999999996</v>
      </c>
      <c r="T106" s="133"/>
      <c r="U106" s="133"/>
      <c r="V106" s="133">
        <v>52</v>
      </c>
      <c r="W106" s="135"/>
      <c r="X106" s="136"/>
      <c r="Y106" s="137"/>
      <c r="Z106" s="133"/>
      <c r="AA106" s="133"/>
      <c r="AB106" s="133"/>
      <c r="AC106" s="133"/>
      <c r="AD106" s="130">
        <f>S106</f>
        <v>52.199999999999996</v>
      </c>
      <c r="AE106" s="130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0"/>
      <c r="AP106" s="133"/>
      <c r="AQ106" s="133"/>
      <c r="AR106" s="133"/>
      <c r="AS106" s="130">
        <f>S106</f>
        <v>52.199999999999996</v>
      </c>
      <c r="AT106" s="130">
        <f>S106</f>
        <v>52.199999999999996</v>
      </c>
      <c r="AU106" s="130"/>
      <c r="AV106" s="130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0">
        <f>S106</f>
        <v>52.199999999999996</v>
      </c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0">
        <f>S106</f>
        <v>52.199999999999996</v>
      </c>
      <c r="CC106" s="130"/>
      <c r="CD106" s="133"/>
      <c r="CE106" s="133"/>
      <c r="CF106" s="133"/>
      <c r="CG106" s="133"/>
      <c r="CH106" s="133"/>
      <c r="CI106" s="130">
        <f>S106</f>
        <v>52.199999999999996</v>
      </c>
      <c r="CJ106" s="133"/>
      <c r="CK106" s="133"/>
      <c r="CL106" s="130">
        <f>S106</f>
        <v>52.199999999999996</v>
      </c>
      <c r="CM106" s="133"/>
      <c r="CN106" s="133"/>
      <c r="CO106" s="137"/>
      <c r="CP106" s="137"/>
      <c r="CQ106" s="133"/>
    </row>
    <row r="107" spans="1:95" s="10" customFormat="1" ht="12.75" customHeight="1">
      <c r="A107" s="127"/>
      <c r="B107" s="128"/>
      <c r="C107" s="129" t="s">
        <v>384</v>
      </c>
      <c r="D107" s="130"/>
      <c r="E107" s="131">
        <v>22</v>
      </c>
      <c r="F107" s="132"/>
      <c r="G107" s="133"/>
      <c r="H107" s="132">
        <v>300</v>
      </c>
      <c r="I107" s="133">
        <v>2</v>
      </c>
      <c r="J107" s="14"/>
      <c r="K107" s="133"/>
      <c r="L107" s="2"/>
      <c r="M107" s="2"/>
      <c r="N107" s="138"/>
      <c r="O107" s="132">
        <v>0.5</v>
      </c>
      <c r="P107" s="133">
        <v>8</v>
      </c>
      <c r="Q107" s="133"/>
      <c r="R107" s="133"/>
      <c r="S107" s="38">
        <f t="shared" si="4"/>
        <v>10</v>
      </c>
      <c r="T107" s="133"/>
      <c r="U107" s="133"/>
      <c r="V107" s="133">
        <v>10</v>
      </c>
      <c r="W107" s="135"/>
      <c r="X107" s="136"/>
      <c r="Y107" s="137"/>
      <c r="Z107" s="133"/>
      <c r="AA107" s="133"/>
      <c r="AB107" s="133"/>
      <c r="AC107" s="133"/>
      <c r="AD107" s="130">
        <f>S107</f>
        <v>10</v>
      </c>
      <c r="AE107" s="130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0"/>
      <c r="AP107" s="133"/>
      <c r="AQ107" s="133"/>
      <c r="AR107" s="133"/>
      <c r="AS107" s="130">
        <f>S107</f>
        <v>10</v>
      </c>
      <c r="AT107" s="130">
        <f>S107</f>
        <v>10</v>
      </c>
      <c r="AU107" s="130"/>
      <c r="AV107" s="130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0">
        <f>S107</f>
        <v>10</v>
      </c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0">
        <f>S107</f>
        <v>10</v>
      </c>
      <c r="CC107" s="130"/>
      <c r="CD107" s="133"/>
      <c r="CE107" s="133"/>
      <c r="CF107" s="133"/>
      <c r="CG107" s="133"/>
      <c r="CH107" s="133"/>
      <c r="CI107" s="130">
        <f>S107</f>
        <v>10</v>
      </c>
      <c r="CJ107" s="133"/>
      <c r="CK107" s="133"/>
      <c r="CL107" s="130">
        <f>S107</f>
        <v>10</v>
      </c>
      <c r="CM107" s="133"/>
      <c r="CN107" s="133"/>
      <c r="CO107" s="137"/>
      <c r="CP107" s="137"/>
      <c r="CQ107" s="133"/>
    </row>
    <row r="108" spans="1:95" s="10" customFormat="1" ht="12.75" customHeight="1">
      <c r="A108" s="127"/>
      <c r="B108" s="128"/>
      <c r="C108" s="129" t="s">
        <v>385</v>
      </c>
      <c r="D108" s="130"/>
      <c r="E108" s="131">
        <v>22</v>
      </c>
      <c r="F108" s="132"/>
      <c r="G108" s="133"/>
      <c r="H108" s="132">
        <v>580</v>
      </c>
      <c r="I108" s="133">
        <v>1</v>
      </c>
      <c r="J108" s="14"/>
      <c r="K108" s="133"/>
      <c r="L108" s="2"/>
      <c r="M108" s="2"/>
      <c r="N108" s="138"/>
      <c r="O108" s="132">
        <v>1</v>
      </c>
      <c r="P108" s="133">
        <v>8</v>
      </c>
      <c r="Q108" s="133"/>
      <c r="R108" s="133"/>
      <c r="S108" s="38">
        <f t="shared" si="4"/>
        <v>13.8</v>
      </c>
      <c r="T108" s="133"/>
      <c r="U108" s="133"/>
      <c r="V108" s="133">
        <v>14</v>
      </c>
      <c r="W108" s="135"/>
      <c r="X108" s="136"/>
      <c r="Y108" s="137"/>
      <c r="Z108" s="133"/>
      <c r="AA108" s="133"/>
      <c r="AB108" s="133"/>
      <c r="AC108" s="133"/>
      <c r="AD108" s="130">
        <f>S108</f>
        <v>13.8</v>
      </c>
      <c r="AE108" s="130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0"/>
      <c r="AP108" s="133"/>
      <c r="AQ108" s="133"/>
      <c r="AR108" s="133"/>
      <c r="AS108" s="130">
        <f>S108</f>
        <v>13.8</v>
      </c>
      <c r="AT108" s="130">
        <f>S108</f>
        <v>13.8</v>
      </c>
      <c r="AU108" s="130"/>
      <c r="AV108" s="130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0">
        <f>S108</f>
        <v>13.8</v>
      </c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0">
        <f>S108</f>
        <v>13.8</v>
      </c>
      <c r="CC108" s="130"/>
      <c r="CD108" s="133"/>
      <c r="CE108" s="133"/>
      <c r="CF108" s="133"/>
      <c r="CG108" s="133"/>
      <c r="CH108" s="133"/>
      <c r="CI108" s="130">
        <f>S108</f>
        <v>13.8</v>
      </c>
      <c r="CJ108" s="133"/>
      <c r="CK108" s="133"/>
      <c r="CL108" s="130">
        <f>S108</f>
        <v>13.8</v>
      </c>
      <c r="CM108" s="133"/>
      <c r="CN108" s="133"/>
      <c r="CO108" s="137"/>
      <c r="CP108" s="137"/>
      <c r="CQ108" s="133"/>
    </row>
    <row r="109" spans="1:95" s="10" customFormat="1" ht="12.75" customHeight="1">
      <c r="A109" s="127"/>
      <c r="B109" s="128" t="s">
        <v>379</v>
      </c>
      <c r="C109" s="129" t="s">
        <v>389</v>
      </c>
      <c r="D109" s="130">
        <v>8</v>
      </c>
      <c r="E109" s="131">
        <v>21</v>
      </c>
      <c r="F109" s="132"/>
      <c r="G109" s="133"/>
      <c r="H109" s="132">
        <v>940</v>
      </c>
      <c r="I109" s="133">
        <v>2</v>
      </c>
      <c r="J109" s="14"/>
      <c r="K109" s="133"/>
      <c r="L109" s="2"/>
      <c r="M109" s="2"/>
      <c r="N109" s="138"/>
      <c r="O109" s="132">
        <v>4.1</v>
      </c>
      <c r="P109" s="133">
        <v>6</v>
      </c>
      <c r="Q109" s="133">
        <v>8</v>
      </c>
      <c r="R109" s="133">
        <v>35</v>
      </c>
      <c r="S109" s="38">
        <f t="shared" si="4"/>
        <v>86.4</v>
      </c>
      <c r="T109" s="133">
        <v>14</v>
      </c>
      <c r="U109" s="133">
        <v>18</v>
      </c>
      <c r="V109" s="133">
        <v>86</v>
      </c>
      <c r="W109" s="135" t="s">
        <v>1</v>
      </c>
      <c r="X109" s="136">
        <v>40</v>
      </c>
      <c r="Y109" s="137"/>
      <c r="Z109" s="133"/>
      <c r="AA109" s="133"/>
      <c r="AB109" s="130">
        <f aca="true" t="shared" si="9" ref="AB109:AB114">S109</f>
        <v>86.4</v>
      </c>
      <c r="AC109" s="133"/>
      <c r="AD109" s="133"/>
      <c r="AE109" s="130">
        <f>S109+X109</f>
        <v>126.4</v>
      </c>
      <c r="AF109" s="133"/>
      <c r="AG109" s="133"/>
      <c r="AH109" s="133"/>
      <c r="AI109" s="133"/>
      <c r="AJ109" s="133"/>
      <c r="AK109" s="130">
        <f aca="true" t="shared" si="10" ref="AK109:AK114">S109</f>
        <v>86.4</v>
      </c>
      <c r="AL109" s="133"/>
      <c r="AM109" s="133"/>
      <c r="AN109" s="133"/>
      <c r="AO109" s="130"/>
      <c r="AP109" s="133"/>
      <c r="AQ109" s="130">
        <f aca="true" t="shared" si="11" ref="AQ109:AQ114">S109</f>
        <v>86.4</v>
      </c>
      <c r="AR109" s="133"/>
      <c r="AS109" s="133"/>
      <c r="AT109" s="133"/>
      <c r="AU109" s="130"/>
      <c r="AV109" s="130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0">
        <f>S109+X109</f>
        <v>126.4</v>
      </c>
      <c r="BH109" s="133"/>
      <c r="BI109" s="133"/>
      <c r="BJ109" s="133"/>
      <c r="BK109" s="130">
        <f aca="true" t="shared" si="12" ref="BK109:BK114">S109</f>
        <v>86.4</v>
      </c>
      <c r="BL109" s="133"/>
      <c r="BM109" s="133"/>
      <c r="BN109" s="133"/>
      <c r="BO109" s="133"/>
      <c r="BP109" s="133"/>
      <c r="BQ109" s="133"/>
      <c r="BR109" s="130">
        <f aca="true" t="shared" si="13" ref="BR109:BR114">S109</f>
        <v>86.4</v>
      </c>
      <c r="BS109" s="133"/>
      <c r="BT109" s="133"/>
      <c r="BU109" s="130">
        <f aca="true" t="shared" si="14" ref="BU109:BU114">S109</f>
        <v>86.4</v>
      </c>
      <c r="BV109" s="133"/>
      <c r="BW109" s="133"/>
      <c r="BX109" s="133"/>
      <c r="BY109" s="130">
        <f aca="true" t="shared" si="15" ref="BY109:BY114">S109</f>
        <v>86.4</v>
      </c>
      <c r="BZ109" s="133"/>
      <c r="CA109" s="133"/>
      <c r="CB109" s="133"/>
      <c r="CC109" s="130">
        <f aca="true" t="shared" si="16" ref="CC109:CC114">S109</f>
        <v>86.4</v>
      </c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7"/>
      <c r="CP109" s="137"/>
      <c r="CQ109" s="133"/>
    </row>
    <row r="110" spans="1:95" s="10" customFormat="1" ht="12.75" customHeight="1">
      <c r="A110" s="127"/>
      <c r="B110" s="128" t="s">
        <v>388</v>
      </c>
      <c r="C110" s="129" t="s">
        <v>263</v>
      </c>
      <c r="D110" s="130"/>
      <c r="E110" s="131">
        <v>21</v>
      </c>
      <c r="F110" s="132"/>
      <c r="G110" s="133"/>
      <c r="H110" s="132">
        <v>1710</v>
      </c>
      <c r="I110" s="133">
        <v>0</v>
      </c>
      <c r="J110" s="14"/>
      <c r="K110" s="133"/>
      <c r="L110" s="2"/>
      <c r="M110" s="2"/>
      <c r="N110" s="138"/>
      <c r="O110" s="132">
        <v>4.8</v>
      </c>
      <c r="P110" s="133">
        <v>6</v>
      </c>
      <c r="Q110" s="133"/>
      <c r="R110" s="133"/>
      <c r="S110" s="38">
        <f t="shared" si="4"/>
        <v>28.799999999999997</v>
      </c>
      <c r="T110" s="133"/>
      <c r="U110" s="133"/>
      <c r="V110" s="133">
        <v>29</v>
      </c>
      <c r="W110" s="135" t="s">
        <v>139</v>
      </c>
      <c r="X110" s="136">
        <v>40</v>
      </c>
      <c r="Y110" s="137"/>
      <c r="Z110" s="133"/>
      <c r="AA110" s="133"/>
      <c r="AB110" s="130">
        <f t="shared" si="9"/>
        <v>28.799999999999997</v>
      </c>
      <c r="AC110" s="133"/>
      <c r="AD110" s="133"/>
      <c r="AE110" s="130">
        <f>S110</f>
        <v>28.799999999999997</v>
      </c>
      <c r="AF110" s="133"/>
      <c r="AG110" s="133"/>
      <c r="AH110" s="133"/>
      <c r="AI110" s="133"/>
      <c r="AJ110" s="133"/>
      <c r="AK110" s="130">
        <f t="shared" si="10"/>
        <v>28.799999999999997</v>
      </c>
      <c r="AL110" s="133"/>
      <c r="AM110" s="133"/>
      <c r="AN110" s="133"/>
      <c r="AO110" s="130"/>
      <c r="AP110" s="133"/>
      <c r="AQ110" s="130">
        <f t="shared" si="11"/>
        <v>28.799999999999997</v>
      </c>
      <c r="AR110" s="133"/>
      <c r="AS110" s="133"/>
      <c r="AT110" s="133"/>
      <c r="AU110" s="130"/>
      <c r="AV110" s="130"/>
      <c r="AW110" s="133"/>
      <c r="AX110" s="133"/>
      <c r="AY110" s="133"/>
      <c r="AZ110" s="133"/>
      <c r="BA110" s="133"/>
      <c r="BB110" s="133"/>
      <c r="BC110" s="133"/>
      <c r="BD110" s="133"/>
      <c r="BE110" s="133"/>
      <c r="BF110" s="133"/>
      <c r="BG110" s="130">
        <f>S110</f>
        <v>28.799999999999997</v>
      </c>
      <c r="BH110" s="133"/>
      <c r="BI110" s="133"/>
      <c r="BJ110" s="133"/>
      <c r="BK110" s="130">
        <f t="shared" si="12"/>
        <v>28.799999999999997</v>
      </c>
      <c r="BL110" s="133"/>
      <c r="BM110" s="133"/>
      <c r="BN110" s="133"/>
      <c r="BO110" s="133"/>
      <c r="BP110" s="133"/>
      <c r="BQ110" s="133"/>
      <c r="BR110" s="130">
        <f t="shared" si="13"/>
        <v>28.799999999999997</v>
      </c>
      <c r="BS110" s="133"/>
      <c r="BT110" s="133"/>
      <c r="BU110" s="130">
        <f t="shared" si="14"/>
        <v>28.799999999999997</v>
      </c>
      <c r="BV110" s="133"/>
      <c r="BW110" s="133"/>
      <c r="BX110" s="133"/>
      <c r="BY110" s="130">
        <f t="shared" si="15"/>
        <v>28.799999999999997</v>
      </c>
      <c r="BZ110" s="133"/>
      <c r="CA110" s="133"/>
      <c r="CB110" s="133"/>
      <c r="CC110" s="130">
        <f t="shared" si="16"/>
        <v>28.799999999999997</v>
      </c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7"/>
      <c r="CP110" s="137"/>
      <c r="CQ110" s="133"/>
    </row>
    <row r="111" spans="1:95" s="10" customFormat="1" ht="12.75" customHeight="1">
      <c r="A111" s="127"/>
      <c r="B111" s="128"/>
      <c r="C111" s="129" t="s">
        <v>264</v>
      </c>
      <c r="D111" s="130"/>
      <c r="E111" s="131">
        <v>22</v>
      </c>
      <c r="F111" s="132"/>
      <c r="G111" s="133"/>
      <c r="H111" s="132">
        <v>2545</v>
      </c>
      <c r="I111" s="133">
        <v>2</v>
      </c>
      <c r="J111" s="14"/>
      <c r="K111" s="133"/>
      <c r="L111" s="2"/>
      <c r="M111" s="2"/>
      <c r="N111" s="138"/>
      <c r="O111" s="132">
        <v>7.8</v>
      </c>
      <c r="P111" s="133">
        <v>8</v>
      </c>
      <c r="Q111" s="133"/>
      <c r="R111" s="133"/>
      <c r="S111" s="38">
        <f t="shared" si="4"/>
        <v>113.3</v>
      </c>
      <c r="T111" s="133"/>
      <c r="U111" s="133"/>
      <c r="V111" s="133">
        <v>113</v>
      </c>
      <c r="W111" s="135"/>
      <c r="X111" s="136"/>
      <c r="Y111" s="137"/>
      <c r="Z111" s="133"/>
      <c r="AA111" s="133"/>
      <c r="AB111" s="130">
        <f t="shared" si="9"/>
        <v>113.3</v>
      </c>
      <c r="AC111" s="133"/>
      <c r="AD111" s="133"/>
      <c r="AE111" s="130">
        <f>V111</f>
        <v>113</v>
      </c>
      <c r="AF111" s="133"/>
      <c r="AG111" s="133"/>
      <c r="AH111" s="133"/>
      <c r="AI111" s="133"/>
      <c r="AJ111" s="133"/>
      <c r="AK111" s="130">
        <f t="shared" si="10"/>
        <v>113.3</v>
      </c>
      <c r="AL111" s="133"/>
      <c r="AM111" s="133"/>
      <c r="AN111" s="133"/>
      <c r="AO111" s="130"/>
      <c r="AP111" s="133"/>
      <c r="AQ111" s="130">
        <f t="shared" si="11"/>
        <v>113.3</v>
      </c>
      <c r="AR111" s="133"/>
      <c r="AS111" s="133"/>
      <c r="AT111" s="133"/>
      <c r="AU111" s="130"/>
      <c r="AV111" s="130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0">
        <f>S111</f>
        <v>113.3</v>
      </c>
      <c r="BH111" s="133"/>
      <c r="BI111" s="133"/>
      <c r="BJ111" s="133"/>
      <c r="BK111" s="130">
        <f t="shared" si="12"/>
        <v>113.3</v>
      </c>
      <c r="BL111" s="133"/>
      <c r="BM111" s="133"/>
      <c r="BN111" s="133"/>
      <c r="BO111" s="133"/>
      <c r="BP111" s="133"/>
      <c r="BQ111" s="133"/>
      <c r="BR111" s="130">
        <f t="shared" si="13"/>
        <v>113.3</v>
      </c>
      <c r="BS111" s="133"/>
      <c r="BT111" s="133"/>
      <c r="BU111" s="130">
        <f t="shared" si="14"/>
        <v>113.3</v>
      </c>
      <c r="BV111" s="133"/>
      <c r="BW111" s="133"/>
      <c r="BX111" s="133"/>
      <c r="BY111" s="130">
        <f t="shared" si="15"/>
        <v>113.3</v>
      </c>
      <c r="BZ111" s="133"/>
      <c r="CA111" s="133"/>
      <c r="CB111" s="133"/>
      <c r="CC111" s="130">
        <f t="shared" si="16"/>
        <v>113.3</v>
      </c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7"/>
      <c r="CP111" s="137"/>
      <c r="CQ111" s="133"/>
    </row>
    <row r="112" spans="1:95" s="10" customFormat="1" ht="12.75" customHeight="1">
      <c r="A112" s="127"/>
      <c r="B112" s="128"/>
      <c r="C112" s="129" t="s">
        <v>265</v>
      </c>
      <c r="D112" s="130"/>
      <c r="E112" s="131">
        <v>22</v>
      </c>
      <c r="F112" s="132"/>
      <c r="G112" s="133"/>
      <c r="H112" s="132">
        <v>1910</v>
      </c>
      <c r="I112" s="133">
        <v>1</v>
      </c>
      <c r="J112" s="14"/>
      <c r="K112" s="133"/>
      <c r="L112" s="2"/>
      <c r="M112" s="2"/>
      <c r="N112" s="138"/>
      <c r="O112" s="132">
        <v>4.4</v>
      </c>
      <c r="P112" s="133">
        <v>8</v>
      </c>
      <c r="Q112" s="133"/>
      <c r="R112" s="133"/>
      <c r="S112" s="38">
        <f t="shared" si="4"/>
        <v>54.300000000000004</v>
      </c>
      <c r="T112" s="133"/>
      <c r="U112" s="133"/>
      <c r="V112" s="133">
        <v>54</v>
      </c>
      <c r="W112" s="135"/>
      <c r="X112" s="136"/>
      <c r="Y112" s="137"/>
      <c r="Z112" s="133"/>
      <c r="AA112" s="133"/>
      <c r="AB112" s="130">
        <f t="shared" si="9"/>
        <v>54.300000000000004</v>
      </c>
      <c r="AC112" s="133"/>
      <c r="AD112" s="133"/>
      <c r="AE112" s="130">
        <f>V112</f>
        <v>54</v>
      </c>
      <c r="AF112" s="133"/>
      <c r="AG112" s="133"/>
      <c r="AH112" s="133"/>
      <c r="AI112" s="133"/>
      <c r="AJ112" s="133"/>
      <c r="AK112" s="130">
        <f t="shared" si="10"/>
        <v>54.300000000000004</v>
      </c>
      <c r="AL112" s="133"/>
      <c r="AM112" s="133"/>
      <c r="AN112" s="133"/>
      <c r="AO112" s="130"/>
      <c r="AP112" s="133"/>
      <c r="AQ112" s="130">
        <f t="shared" si="11"/>
        <v>54.300000000000004</v>
      </c>
      <c r="AR112" s="133"/>
      <c r="AS112" s="133"/>
      <c r="AT112" s="133"/>
      <c r="AU112" s="130"/>
      <c r="AV112" s="130"/>
      <c r="AW112" s="133"/>
      <c r="AX112" s="133"/>
      <c r="AY112" s="133"/>
      <c r="AZ112" s="133"/>
      <c r="BA112" s="133"/>
      <c r="BB112" s="133"/>
      <c r="BC112" s="133"/>
      <c r="BD112" s="133"/>
      <c r="BE112" s="133"/>
      <c r="BF112" s="133"/>
      <c r="BG112" s="130">
        <f>S112</f>
        <v>54.300000000000004</v>
      </c>
      <c r="BH112" s="133"/>
      <c r="BI112" s="133"/>
      <c r="BJ112" s="133"/>
      <c r="BK112" s="130">
        <f t="shared" si="12"/>
        <v>54.300000000000004</v>
      </c>
      <c r="BL112" s="133"/>
      <c r="BM112" s="133"/>
      <c r="BN112" s="133"/>
      <c r="BO112" s="133"/>
      <c r="BP112" s="133"/>
      <c r="BQ112" s="133"/>
      <c r="BR112" s="130">
        <f t="shared" si="13"/>
        <v>54.300000000000004</v>
      </c>
      <c r="BS112" s="133"/>
      <c r="BT112" s="133"/>
      <c r="BU112" s="130">
        <f t="shared" si="14"/>
        <v>54.300000000000004</v>
      </c>
      <c r="BV112" s="133"/>
      <c r="BW112" s="133"/>
      <c r="BX112" s="133"/>
      <c r="BY112" s="130">
        <f t="shared" si="15"/>
        <v>54.300000000000004</v>
      </c>
      <c r="BZ112" s="133"/>
      <c r="CA112" s="133"/>
      <c r="CB112" s="133"/>
      <c r="CC112" s="130">
        <f t="shared" si="16"/>
        <v>54.300000000000004</v>
      </c>
      <c r="CD112" s="133"/>
      <c r="CE112" s="133"/>
      <c r="CF112" s="133"/>
      <c r="CG112" s="133"/>
      <c r="CH112" s="133"/>
      <c r="CI112" s="133"/>
      <c r="CJ112" s="133"/>
      <c r="CK112" s="133"/>
      <c r="CL112" s="133"/>
      <c r="CM112" s="133"/>
      <c r="CN112" s="133"/>
      <c r="CO112" s="137"/>
      <c r="CP112" s="137"/>
      <c r="CQ112" s="133"/>
    </row>
    <row r="113" spans="1:95" s="10" customFormat="1" ht="12.75" customHeight="1">
      <c r="A113" s="127"/>
      <c r="B113" s="128"/>
      <c r="C113" s="129" t="s">
        <v>266</v>
      </c>
      <c r="D113" s="130"/>
      <c r="E113" s="131">
        <v>23</v>
      </c>
      <c r="F113" s="132"/>
      <c r="G113" s="133"/>
      <c r="H113" s="132">
        <v>670</v>
      </c>
      <c r="I113" s="133">
        <v>4</v>
      </c>
      <c r="J113" s="14"/>
      <c r="K113" s="133"/>
      <c r="L113" s="2"/>
      <c r="M113" s="2"/>
      <c r="N113" s="138"/>
      <c r="O113" s="132">
        <v>2.5</v>
      </c>
      <c r="P113" s="133">
        <v>8</v>
      </c>
      <c r="Q113" s="133"/>
      <c r="R113" s="133"/>
      <c r="S113" s="38">
        <f t="shared" si="4"/>
        <v>46.8</v>
      </c>
      <c r="T113" s="133"/>
      <c r="U113" s="133"/>
      <c r="V113" s="133">
        <v>47</v>
      </c>
      <c r="W113" s="135"/>
      <c r="X113" s="136"/>
      <c r="Y113" s="137"/>
      <c r="Z113" s="133"/>
      <c r="AA113" s="133"/>
      <c r="AB113" s="130">
        <f t="shared" si="9"/>
        <v>46.8</v>
      </c>
      <c r="AC113" s="133"/>
      <c r="AD113" s="133"/>
      <c r="AE113" s="130">
        <f>V113</f>
        <v>47</v>
      </c>
      <c r="AF113" s="133"/>
      <c r="AG113" s="133"/>
      <c r="AH113" s="133"/>
      <c r="AI113" s="133"/>
      <c r="AJ113" s="133"/>
      <c r="AK113" s="130">
        <f t="shared" si="10"/>
        <v>46.8</v>
      </c>
      <c r="AL113" s="133"/>
      <c r="AM113" s="133"/>
      <c r="AN113" s="133"/>
      <c r="AO113" s="130"/>
      <c r="AP113" s="133"/>
      <c r="AQ113" s="130">
        <f t="shared" si="11"/>
        <v>46.8</v>
      </c>
      <c r="AR113" s="133"/>
      <c r="AS113" s="133"/>
      <c r="AT113" s="133"/>
      <c r="AU113" s="130"/>
      <c r="AV113" s="130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0">
        <f>S113</f>
        <v>46.8</v>
      </c>
      <c r="BH113" s="133"/>
      <c r="BI113" s="133"/>
      <c r="BJ113" s="133"/>
      <c r="BK113" s="130">
        <f t="shared" si="12"/>
        <v>46.8</v>
      </c>
      <c r="BL113" s="133"/>
      <c r="BM113" s="133"/>
      <c r="BN113" s="133"/>
      <c r="BO113" s="133"/>
      <c r="BP113" s="133"/>
      <c r="BQ113" s="133"/>
      <c r="BR113" s="130">
        <f t="shared" si="13"/>
        <v>46.8</v>
      </c>
      <c r="BS113" s="133"/>
      <c r="BT113" s="133"/>
      <c r="BU113" s="130">
        <f t="shared" si="14"/>
        <v>46.8</v>
      </c>
      <c r="BV113" s="133"/>
      <c r="BW113" s="133"/>
      <c r="BX113" s="133"/>
      <c r="BY113" s="130">
        <f t="shared" si="15"/>
        <v>46.8</v>
      </c>
      <c r="BZ113" s="133"/>
      <c r="CA113" s="133"/>
      <c r="CB113" s="133"/>
      <c r="CC113" s="130">
        <f t="shared" si="16"/>
        <v>46.8</v>
      </c>
      <c r="CD113" s="133"/>
      <c r="CE113" s="133"/>
      <c r="CF113" s="133"/>
      <c r="CG113" s="133"/>
      <c r="CH113" s="133"/>
      <c r="CI113" s="133"/>
      <c r="CJ113" s="133"/>
      <c r="CK113" s="133"/>
      <c r="CL113" s="133"/>
      <c r="CM113" s="133"/>
      <c r="CN113" s="133"/>
      <c r="CO113" s="137"/>
      <c r="CP113" s="137"/>
      <c r="CQ113" s="133"/>
    </row>
    <row r="114" spans="1:95" s="10" customFormat="1" ht="12.75" customHeight="1">
      <c r="A114" s="127"/>
      <c r="B114" s="128"/>
      <c r="C114" s="129" t="s">
        <v>310</v>
      </c>
      <c r="D114" s="130"/>
      <c r="E114" s="131">
        <v>23</v>
      </c>
      <c r="F114" s="132"/>
      <c r="G114" s="133"/>
      <c r="H114" s="132">
        <v>1565</v>
      </c>
      <c r="I114" s="133">
        <v>2</v>
      </c>
      <c r="J114" s="14"/>
      <c r="K114" s="133"/>
      <c r="L114" s="2"/>
      <c r="M114" s="2"/>
      <c r="N114" s="138"/>
      <c r="O114" s="132">
        <v>5.2</v>
      </c>
      <c r="P114" s="133">
        <v>8</v>
      </c>
      <c r="Q114" s="133"/>
      <c r="R114" s="133"/>
      <c r="S114" s="38">
        <f t="shared" si="4"/>
        <v>72.9</v>
      </c>
      <c r="T114" s="133"/>
      <c r="U114" s="133"/>
      <c r="V114" s="133">
        <v>73</v>
      </c>
      <c r="W114" s="135"/>
      <c r="X114" s="136"/>
      <c r="Y114" s="137"/>
      <c r="Z114" s="133"/>
      <c r="AA114" s="133"/>
      <c r="AB114" s="130">
        <f t="shared" si="9"/>
        <v>72.9</v>
      </c>
      <c r="AC114" s="133"/>
      <c r="AD114" s="133"/>
      <c r="AE114" s="130">
        <f>V114</f>
        <v>73</v>
      </c>
      <c r="AF114" s="133"/>
      <c r="AG114" s="133"/>
      <c r="AH114" s="133"/>
      <c r="AI114" s="133"/>
      <c r="AJ114" s="133"/>
      <c r="AK114" s="130">
        <f t="shared" si="10"/>
        <v>72.9</v>
      </c>
      <c r="AL114" s="133"/>
      <c r="AM114" s="133"/>
      <c r="AN114" s="133"/>
      <c r="AO114" s="130"/>
      <c r="AP114" s="133"/>
      <c r="AQ114" s="130">
        <f t="shared" si="11"/>
        <v>72.9</v>
      </c>
      <c r="AR114" s="133"/>
      <c r="AS114" s="133"/>
      <c r="AT114" s="133"/>
      <c r="AU114" s="130"/>
      <c r="AV114" s="130"/>
      <c r="AW114" s="133"/>
      <c r="AX114" s="133"/>
      <c r="AY114" s="133"/>
      <c r="AZ114" s="133"/>
      <c r="BA114" s="133"/>
      <c r="BB114" s="133"/>
      <c r="BC114" s="133"/>
      <c r="BD114" s="133"/>
      <c r="BE114" s="133"/>
      <c r="BF114" s="133"/>
      <c r="BG114" s="130">
        <f>S114</f>
        <v>72.9</v>
      </c>
      <c r="BH114" s="133"/>
      <c r="BI114" s="133"/>
      <c r="BJ114" s="133"/>
      <c r="BK114" s="130">
        <f t="shared" si="12"/>
        <v>72.9</v>
      </c>
      <c r="BL114" s="133"/>
      <c r="BM114" s="133"/>
      <c r="BN114" s="133"/>
      <c r="BO114" s="133"/>
      <c r="BP114" s="133"/>
      <c r="BQ114" s="133"/>
      <c r="BR114" s="130">
        <f t="shared" si="13"/>
        <v>72.9</v>
      </c>
      <c r="BS114" s="133"/>
      <c r="BT114" s="133"/>
      <c r="BU114" s="130">
        <f t="shared" si="14"/>
        <v>72.9</v>
      </c>
      <c r="BV114" s="133"/>
      <c r="BW114" s="133"/>
      <c r="BX114" s="133"/>
      <c r="BY114" s="130">
        <f t="shared" si="15"/>
        <v>72.9</v>
      </c>
      <c r="BZ114" s="133"/>
      <c r="CA114" s="133"/>
      <c r="CB114" s="133"/>
      <c r="CC114" s="130">
        <f t="shared" si="16"/>
        <v>72.9</v>
      </c>
      <c r="CD114" s="133"/>
      <c r="CE114" s="133"/>
      <c r="CF114" s="133"/>
      <c r="CG114" s="133"/>
      <c r="CH114" s="133"/>
      <c r="CI114" s="133"/>
      <c r="CJ114" s="133"/>
      <c r="CK114" s="133"/>
      <c r="CL114" s="133"/>
      <c r="CM114" s="133"/>
      <c r="CN114" s="133"/>
      <c r="CO114" s="137"/>
      <c r="CP114" s="137"/>
      <c r="CQ114" s="133"/>
    </row>
    <row r="115" spans="1:95" s="10" customFormat="1" ht="12.75" customHeight="1">
      <c r="A115" s="127"/>
      <c r="B115" s="128" t="s">
        <v>379</v>
      </c>
      <c r="C115" s="129" t="s">
        <v>262</v>
      </c>
      <c r="D115" s="130">
        <v>8</v>
      </c>
      <c r="E115" s="131">
        <v>21</v>
      </c>
      <c r="F115" s="132"/>
      <c r="G115" s="133"/>
      <c r="H115" s="132">
        <v>940</v>
      </c>
      <c r="I115" s="133">
        <v>2</v>
      </c>
      <c r="J115" s="14"/>
      <c r="K115" s="133"/>
      <c r="L115" s="2"/>
      <c r="M115" s="2"/>
      <c r="N115" s="138"/>
      <c r="O115" s="132">
        <v>4</v>
      </c>
      <c r="P115" s="133">
        <v>6</v>
      </c>
      <c r="Q115" s="133">
        <v>8</v>
      </c>
      <c r="R115" s="133">
        <v>35</v>
      </c>
      <c r="S115" s="38">
        <f t="shared" si="4"/>
        <v>85.8</v>
      </c>
      <c r="T115" s="133">
        <v>3</v>
      </c>
      <c r="U115" s="133">
        <v>12</v>
      </c>
      <c r="V115" s="133">
        <v>86</v>
      </c>
      <c r="W115" s="135" t="s">
        <v>288</v>
      </c>
      <c r="X115" s="136">
        <v>40</v>
      </c>
      <c r="Y115" s="137"/>
      <c r="Z115" s="133"/>
      <c r="AA115" s="133"/>
      <c r="AB115" s="130"/>
      <c r="AC115" s="133"/>
      <c r="AD115" s="133"/>
      <c r="AE115" s="130"/>
      <c r="AF115" s="133"/>
      <c r="AG115" s="133"/>
      <c r="AH115" s="133"/>
      <c r="AI115" s="133"/>
      <c r="AJ115" s="133"/>
      <c r="AK115" s="130"/>
      <c r="AL115" s="133"/>
      <c r="AM115" s="133"/>
      <c r="AN115" s="133"/>
      <c r="AO115" s="130"/>
      <c r="AP115" s="133"/>
      <c r="AQ115" s="130"/>
      <c r="AR115" s="130">
        <f>S115+X115</f>
        <v>125.8</v>
      </c>
      <c r="AS115" s="133"/>
      <c r="AT115" s="133"/>
      <c r="AU115" s="130"/>
      <c r="AV115" s="130"/>
      <c r="AW115" s="133"/>
      <c r="AX115" s="133"/>
      <c r="AY115" s="133"/>
      <c r="AZ115" s="130">
        <f aca="true" t="shared" si="17" ref="AZ115:AZ120">S115</f>
        <v>85.8</v>
      </c>
      <c r="BA115" s="133"/>
      <c r="BB115" s="130">
        <f aca="true" t="shared" si="18" ref="BB115:BB120">S115</f>
        <v>85.8</v>
      </c>
      <c r="BC115" s="133"/>
      <c r="BD115" s="133"/>
      <c r="BE115" s="133"/>
      <c r="BF115" s="133"/>
      <c r="BG115" s="130"/>
      <c r="BH115" s="133"/>
      <c r="BI115" s="133"/>
      <c r="BJ115" s="133"/>
      <c r="BK115" s="130"/>
      <c r="BL115" s="133"/>
      <c r="BM115" s="133"/>
      <c r="BN115" s="133"/>
      <c r="BO115" s="133"/>
      <c r="BP115" s="133"/>
      <c r="BQ115" s="133"/>
      <c r="BR115" s="130"/>
      <c r="BS115" s="133"/>
      <c r="BT115" s="133"/>
      <c r="BU115" s="130"/>
      <c r="BV115" s="133"/>
      <c r="BW115" s="133"/>
      <c r="BX115" s="133"/>
      <c r="BY115" s="130"/>
      <c r="BZ115" s="133"/>
      <c r="CA115" s="133"/>
      <c r="CB115" s="133"/>
      <c r="CC115" s="130"/>
      <c r="CD115" s="130">
        <f>S115+X115</f>
        <v>125.8</v>
      </c>
      <c r="CE115" s="133"/>
      <c r="CF115" s="133"/>
      <c r="CG115" s="133"/>
      <c r="CH115" s="133"/>
      <c r="CI115" s="133"/>
      <c r="CJ115" s="133"/>
      <c r="CK115" s="133"/>
      <c r="CL115" s="133"/>
      <c r="CM115" s="133"/>
      <c r="CN115" s="133"/>
      <c r="CO115" s="137"/>
      <c r="CP115" s="137"/>
      <c r="CQ115" s="133"/>
    </row>
    <row r="116" spans="1:95" s="10" customFormat="1" ht="12.75" customHeight="1">
      <c r="A116" s="127"/>
      <c r="B116" s="128" t="s">
        <v>394</v>
      </c>
      <c r="C116" s="129" t="s">
        <v>263</v>
      </c>
      <c r="D116" s="130"/>
      <c r="E116" s="131">
        <v>21</v>
      </c>
      <c r="F116" s="132"/>
      <c r="G116" s="133"/>
      <c r="H116" s="132">
        <v>2280</v>
      </c>
      <c r="I116" s="133">
        <v>0</v>
      </c>
      <c r="J116" s="14"/>
      <c r="K116" s="133"/>
      <c r="L116" s="2"/>
      <c r="M116" s="2"/>
      <c r="N116" s="138"/>
      <c r="O116" s="132">
        <v>6.4</v>
      </c>
      <c r="P116" s="133">
        <v>6</v>
      </c>
      <c r="Q116" s="133"/>
      <c r="R116" s="133"/>
      <c r="S116" s="38">
        <f t="shared" si="4"/>
        <v>38.400000000000006</v>
      </c>
      <c r="T116" s="133"/>
      <c r="U116" s="133"/>
      <c r="V116" s="133">
        <v>30</v>
      </c>
      <c r="W116" s="135" t="s">
        <v>395</v>
      </c>
      <c r="X116" s="136">
        <v>5</v>
      </c>
      <c r="Y116" s="137"/>
      <c r="Z116" s="133"/>
      <c r="AA116" s="133"/>
      <c r="AB116" s="130"/>
      <c r="AC116" s="133"/>
      <c r="AD116" s="133"/>
      <c r="AE116" s="130"/>
      <c r="AF116" s="133"/>
      <c r="AG116" s="133"/>
      <c r="AH116" s="133"/>
      <c r="AI116" s="133"/>
      <c r="AJ116" s="133"/>
      <c r="AK116" s="130"/>
      <c r="AL116" s="133"/>
      <c r="AM116" s="133"/>
      <c r="AN116" s="133"/>
      <c r="AO116" s="130"/>
      <c r="AP116" s="133"/>
      <c r="AQ116" s="130"/>
      <c r="AR116" s="130">
        <f>S116</f>
        <v>38.400000000000006</v>
      </c>
      <c r="AS116" s="133"/>
      <c r="AT116" s="133"/>
      <c r="AU116" s="130"/>
      <c r="AV116" s="130"/>
      <c r="AW116" s="133"/>
      <c r="AX116" s="133"/>
      <c r="AY116" s="133"/>
      <c r="AZ116" s="130">
        <f t="shared" si="17"/>
        <v>38.400000000000006</v>
      </c>
      <c r="BA116" s="133"/>
      <c r="BB116" s="130">
        <f t="shared" si="18"/>
        <v>38.400000000000006</v>
      </c>
      <c r="BC116" s="133"/>
      <c r="BD116" s="133"/>
      <c r="BE116" s="133"/>
      <c r="BF116" s="133"/>
      <c r="BG116" s="130"/>
      <c r="BH116" s="133"/>
      <c r="BI116" s="133"/>
      <c r="BJ116" s="133"/>
      <c r="BK116" s="130"/>
      <c r="BL116" s="133"/>
      <c r="BM116" s="133"/>
      <c r="BN116" s="133"/>
      <c r="BO116" s="133"/>
      <c r="BP116" s="133"/>
      <c r="BQ116" s="133"/>
      <c r="BR116" s="130"/>
      <c r="BS116" s="133"/>
      <c r="BT116" s="133"/>
      <c r="BU116" s="130"/>
      <c r="BV116" s="133"/>
      <c r="BW116" s="133"/>
      <c r="BX116" s="133"/>
      <c r="BY116" s="130"/>
      <c r="BZ116" s="133"/>
      <c r="CA116" s="133"/>
      <c r="CB116" s="133"/>
      <c r="CC116" s="130"/>
      <c r="CD116" s="130">
        <f>S116</f>
        <v>38.400000000000006</v>
      </c>
      <c r="CE116" s="133"/>
      <c r="CF116" s="133"/>
      <c r="CG116" s="133"/>
      <c r="CH116" s="133"/>
      <c r="CI116" s="133"/>
      <c r="CJ116" s="133"/>
      <c r="CK116" s="133"/>
      <c r="CL116" s="133"/>
      <c r="CM116" s="133"/>
      <c r="CN116" s="133"/>
      <c r="CO116" s="137"/>
      <c r="CP116" s="137"/>
      <c r="CQ116" s="133"/>
    </row>
    <row r="117" spans="1:95" s="10" customFormat="1" ht="12.75" customHeight="1">
      <c r="A117" s="127"/>
      <c r="B117" s="128"/>
      <c r="C117" s="129" t="s">
        <v>264</v>
      </c>
      <c r="D117" s="130"/>
      <c r="E117" s="131">
        <v>22</v>
      </c>
      <c r="F117" s="132"/>
      <c r="G117" s="133"/>
      <c r="H117" s="132">
        <v>2045</v>
      </c>
      <c r="I117" s="133">
        <v>2</v>
      </c>
      <c r="J117" s="14"/>
      <c r="K117" s="133"/>
      <c r="L117" s="2"/>
      <c r="M117" s="2"/>
      <c r="N117" s="138"/>
      <c r="O117" s="132">
        <v>5.7</v>
      </c>
      <c r="P117" s="133">
        <v>8</v>
      </c>
      <c r="Q117" s="133"/>
      <c r="R117" s="133"/>
      <c r="S117" s="38">
        <f t="shared" si="4"/>
        <v>86.5</v>
      </c>
      <c r="T117" s="133"/>
      <c r="U117" s="133"/>
      <c r="V117" s="133">
        <v>44</v>
      </c>
      <c r="W117" s="135" t="s">
        <v>396</v>
      </c>
      <c r="X117" s="136">
        <v>5</v>
      </c>
      <c r="Y117" s="137"/>
      <c r="Z117" s="133"/>
      <c r="AA117" s="133"/>
      <c r="AB117" s="130"/>
      <c r="AC117" s="133"/>
      <c r="AD117" s="133"/>
      <c r="AE117" s="130"/>
      <c r="AF117" s="133"/>
      <c r="AG117" s="133"/>
      <c r="AH117" s="133"/>
      <c r="AI117" s="133"/>
      <c r="AJ117" s="133"/>
      <c r="AK117" s="130"/>
      <c r="AL117" s="133"/>
      <c r="AM117" s="133"/>
      <c r="AN117" s="133"/>
      <c r="AO117" s="130"/>
      <c r="AP117" s="133"/>
      <c r="AQ117" s="130"/>
      <c r="AR117" s="130">
        <f>S117</f>
        <v>86.5</v>
      </c>
      <c r="AS117" s="133"/>
      <c r="AT117" s="133"/>
      <c r="AU117" s="130"/>
      <c r="AV117" s="130"/>
      <c r="AW117" s="133"/>
      <c r="AX117" s="133"/>
      <c r="AY117" s="133"/>
      <c r="AZ117" s="130">
        <f t="shared" si="17"/>
        <v>86.5</v>
      </c>
      <c r="BA117" s="133"/>
      <c r="BB117" s="130">
        <f t="shared" si="18"/>
        <v>86.5</v>
      </c>
      <c r="BC117" s="133"/>
      <c r="BD117" s="133"/>
      <c r="BE117" s="133"/>
      <c r="BF117" s="133"/>
      <c r="BG117" s="130"/>
      <c r="BH117" s="133"/>
      <c r="BI117" s="133"/>
      <c r="BJ117" s="133"/>
      <c r="BK117" s="130"/>
      <c r="BL117" s="133"/>
      <c r="BM117" s="133"/>
      <c r="BN117" s="133"/>
      <c r="BO117" s="133"/>
      <c r="BP117" s="133"/>
      <c r="BQ117" s="133"/>
      <c r="BR117" s="130"/>
      <c r="BS117" s="133"/>
      <c r="BT117" s="133"/>
      <c r="BU117" s="130"/>
      <c r="BV117" s="133"/>
      <c r="BW117" s="133"/>
      <c r="BX117" s="133"/>
      <c r="BY117" s="130"/>
      <c r="BZ117" s="133"/>
      <c r="CA117" s="133"/>
      <c r="CB117" s="133"/>
      <c r="CC117" s="130"/>
      <c r="CD117" s="130">
        <f>S117</f>
        <v>86.5</v>
      </c>
      <c r="CE117" s="133"/>
      <c r="CF117" s="133"/>
      <c r="CG117" s="133"/>
      <c r="CH117" s="133"/>
      <c r="CI117" s="133"/>
      <c r="CJ117" s="133"/>
      <c r="CK117" s="133"/>
      <c r="CL117" s="133"/>
      <c r="CM117" s="133"/>
      <c r="CN117" s="133"/>
      <c r="CO117" s="137"/>
      <c r="CP117" s="137"/>
      <c r="CQ117" s="133"/>
    </row>
    <row r="118" spans="1:95" s="10" customFormat="1" ht="12.75" customHeight="1">
      <c r="A118" s="127"/>
      <c r="B118" s="128"/>
      <c r="C118" s="129" t="s">
        <v>265</v>
      </c>
      <c r="D118" s="130"/>
      <c r="E118" s="131">
        <v>22</v>
      </c>
      <c r="F118" s="132"/>
      <c r="G118" s="133"/>
      <c r="H118" s="132">
        <v>1580</v>
      </c>
      <c r="I118" s="133">
        <v>1</v>
      </c>
      <c r="J118" s="14"/>
      <c r="K118" s="133"/>
      <c r="L118" s="2"/>
      <c r="M118" s="2"/>
      <c r="N118" s="138"/>
      <c r="O118" s="132">
        <v>3.8</v>
      </c>
      <c r="P118" s="133">
        <v>8</v>
      </c>
      <c r="Q118" s="133"/>
      <c r="R118" s="133"/>
      <c r="S118" s="38">
        <f t="shared" si="4"/>
        <v>46.2</v>
      </c>
      <c r="T118" s="133"/>
      <c r="U118" s="133"/>
      <c r="V118" s="133">
        <v>40</v>
      </c>
      <c r="W118" s="135"/>
      <c r="X118" s="136"/>
      <c r="Y118" s="137"/>
      <c r="Z118" s="133"/>
      <c r="AA118" s="133"/>
      <c r="AB118" s="130"/>
      <c r="AC118" s="133"/>
      <c r="AD118" s="133"/>
      <c r="AE118" s="130"/>
      <c r="AF118" s="133"/>
      <c r="AG118" s="133"/>
      <c r="AH118" s="133"/>
      <c r="AI118" s="133"/>
      <c r="AJ118" s="133"/>
      <c r="AK118" s="130"/>
      <c r="AL118" s="133"/>
      <c r="AM118" s="133"/>
      <c r="AN118" s="133"/>
      <c r="AO118" s="130"/>
      <c r="AP118" s="133"/>
      <c r="AQ118" s="130"/>
      <c r="AR118" s="130">
        <f>S118</f>
        <v>46.2</v>
      </c>
      <c r="AS118" s="133"/>
      <c r="AT118" s="133"/>
      <c r="AU118" s="130"/>
      <c r="AV118" s="130"/>
      <c r="AW118" s="133"/>
      <c r="AX118" s="133"/>
      <c r="AY118" s="133"/>
      <c r="AZ118" s="130">
        <f t="shared" si="17"/>
        <v>46.2</v>
      </c>
      <c r="BA118" s="133"/>
      <c r="BB118" s="130">
        <f t="shared" si="18"/>
        <v>46.2</v>
      </c>
      <c r="BC118" s="133"/>
      <c r="BD118" s="133"/>
      <c r="BE118" s="133"/>
      <c r="BF118" s="133"/>
      <c r="BG118" s="130"/>
      <c r="BH118" s="133"/>
      <c r="BI118" s="133"/>
      <c r="BJ118" s="133"/>
      <c r="BK118" s="130"/>
      <c r="BL118" s="133"/>
      <c r="BM118" s="133"/>
      <c r="BN118" s="133"/>
      <c r="BO118" s="133"/>
      <c r="BP118" s="133"/>
      <c r="BQ118" s="133"/>
      <c r="BR118" s="130"/>
      <c r="BS118" s="133"/>
      <c r="BT118" s="133"/>
      <c r="BU118" s="130"/>
      <c r="BV118" s="133"/>
      <c r="BW118" s="133"/>
      <c r="BX118" s="133"/>
      <c r="BY118" s="130"/>
      <c r="BZ118" s="133"/>
      <c r="CA118" s="133"/>
      <c r="CB118" s="133"/>
      <c r="CC118" s="130"/>
      <c r="CD118" s="130">
        <f>S118</f>
        <v>46.2</v>
      </c>
      <c r="CE118" s="133"/>
      <c r="CF118" s="133"/>
      <c r="CG118" s="133"/>
      <c r="CH118" s="133"/>
      <c r="CI118" s="133"/>
      <c r="CJ118" s="133"/>
      <c r="CK118" s="133"/>
      <c r="CL118" s="133"/>
      <c r="CM118" s="133"/>
      <c r="CN118" s="133"/>
      <c r="CO118" s="137"/>
      <c r="CP118" s="137"/>
      <c r="CQ118" s="133"/>
    </row>
    <row r="119" spans="1:95" s="10" customFormat="1" ht="12.75" customHeight="1">
      <c r="A119" s="127"/>
      <c r="B119" s="128"/>
      <c r="C119" s="129" t="s">
        <v>266</v>
      </c>
      <c r="D119" s="130"/>
      <c r="E119" s="131">
        <v>23</v>
      </c>
      <c r="F119" s="132"/>
      <c r="G119" s="133"/>
      <c r="H119" s="132">
        <v>1610</v>
      </c>
      <c r="I119" s="133">
        <v>4</v>
      </c>
      <c r="J119" s="14"/>
      <c r="K119" s="133"/>
      <c r="L119" s="2"/>
      <c r="M119" s="2"/>
      <c r="N119" s="138"/>
      <c r="O119" s="132">
        <v>7</v>
      </c>
      <c r="P119" s="133">
        <v>8</v>
      </c>
      <c r="Q119" s="133"/>
      <c r="R119" s="133"/>
      <c r="S119" s="38">
        <f t="shared" si="4"/>
        <v>120.4</v>
      </c>
      <c r="T119" s="133"/>
      <c r="U119" s="133"/>
      <c r="V119" s="133">
        <v>120</v>
      </c>
      <c r="W119" s="135"/>
      <c r="X119" s="136"/>
      <c r="Y119" s="137"/>
      <c r="Z119" s="133"/>
      <c r="AA119" s="133"/>
      <c r="AB119" s="130"/>
      <c r="AC119" s="133"/>
      <c r="AD119" s="133"/>
      <c r="AE119" s="130"/>
      <c r="AF119" s="133"/>
      <c r="AG119" s="133"/>
      <c r="AH119" s="133"/>
      <c r="AI119" s="133"/>
      <c r="AJ119" s="133"/>
      <c r="AK119" s="130"/>
      <c r="AL119" s="133"/>
      <c r="AM119" s="133"/>
      <c r="AN119" s="133"/>
      <c r="AO119" s="130"/>
      <c r="AP119" s="133"/>
      <c r="AQ119" s="130"/>
      <c r="AR119" s="130">
        <f>S119</f>
        <v>120.4</v>
      </c>
      <c r="AS119" s="133"/>
      <c r="AT119" s="133"/>
      <c r="AU119" s="130"/>
      <c r="AV119" s="130"/>
      <c r="AW119" s="133"/>
      <c r="AX119" s="133"/>
      <c r="AY119" s="133"/>
      <c r="AZ119" s="130">
        <f t="shared" si="17"/>
        <v>120.4</v>
      </c>
      <c r="BA119" s="133"/>
      <c r="BB119" s="130">
        <f t="shared" si="18"/>
        <v>120.4</v>
      </c>
      <c r="BC119" s="133"/>
      <c r="BD119" s="133"/>
      <c r="BE119" s="133"/>
      <c r="BF119" s="133"/>
      <c r="BG119" s="130"/>
      <c r="BH119" s="133"/>
      <c r="BI119" s="133"/>
      <c r="BJ119" s="133"/>
      <c r="BK119" s="130"/>
      <c r="BL119" s="133"/>
      <c r="BM119" s="133"/>
      <c r="BN119" s="133"/>
      <c r="BO119" s="133"/>
      <c r="BP119" s="133"/>
      <c r="BQ119" s="133"/>
      <c r="BR119" s="130"/>
      <c r="BS119" s="133"/>
      <c r="BT119" s="133"/>
      <c r="BU119" s="130"/>
      <c r="BV119" s="133"/>
      <c r="BW119" s="133"/>
      <c r="BX119" s="133"/>
      <c r="BY119" s="130"/>
      <c r="BZ119" s="133"/>
      <c r="CA119" s="133"/>
      <c r="CB119" s="133"/>
      <c r="CC119" s="130"/>
      <c r="CD119" s="130">
        <f>S119</f>
        <v>120.4</v>
      </c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7"/>
      <c r="CP119" s="137"/>
      <c r="CQ119" s="133"/>
    </row>
    <row r="120" spans="1:95" s="10" customFormat="1" ht="12.75" customHeight="1">
      <c r="A120" s="127"/>
      <c r="B120" s="128"/>
      <c r="C120" s="129" t="s">
        <v>310</v>
      </c>
      <c r="D120" s="130"/>
      <c r="E120" s="131">
        <v>23</v>
      </c>
      <c r="F120" s="132"/>
      <c r="G120" s="133"/>
      <c r="H120" s="132">
        <v>1915</v>
      </c>
      <c r="I120" s="133">
        <v>2</v>
      </c>
      <c r="J120" s="14"/>
      <c r="K120" s="133"/>
      <c r="L120" s="2"/>
      <c r="M120" s="2"/>
      <c r="N120" s="138"/>
      <c r="O120" s="132">
        <v>6.2</v>
      </c>
      <c r="P120" s="133">
        <v>8</v>
      </c>
      <c r="Q120" s="133"/>
      <c r="R120" s="133"/>
      <c r="S120" s="38">
        <f t="shared" si="4"/>
        <v>87.9</v>
      </c>
      <c r="T120" s="133"/>
      <c r="U120" s="133"/>
      <c r="V120" s="133">
        <v>88</v>
      </c>
      <c r="W120" s="135"/>
      <c r="X120" s="136"/>
      <c r="Y120" s="137"/>
      <c r="Z120" s="133"/>
      <c r="AA120" s="133"/>
      <c r="AB120" s="133"/>
      <c r="AC120" s="133"/>
      <c r="AD120" s="133"/>
      <c r="AE120" s="130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0"/>
      <c r="AP120" s="133"/>
      <c r="AQ120" s="133"/>
      <c r="AR120" s="130">
        <f>S120</f>
        <v>87.9</v>
      </c>
      <c r="AS120" s="133"/>
      <c r="AT120" s="133"/>
      <c r="AU120" s="130"/>
      <c r="AV120" s="130"/>
      <c r="AW120" s="133"/>
      <c r="AX120" s="133"/>
      <c r="AY120" s="133"/>
      <c r="AZ120" s="130">
        <f t="shared" si="17"/>
        <v>87.9</v>
      </c>
      <c r="BA120" s="133"/>
      <c r="BB120" s="130">
        <f t="shared" si="18"/>
        <v>87.9</v>
      </c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0">
        <f>S120</f>
        <v>87.9</v>
      </c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7"/>
      <c r="CP120" s="137"/>
      <c r="CQ120" s="133"/>
    </row>
    <row r="121" spans="1:95" s="10" customFormat="1" ht="12.75" customHeight="1">
      <c r="A121" s="127">
        <v>80</v>
      </c>
      <c r="B121" s="128" t="s">
        <v>320</v>
      </c>
      <c r="C121" s="129" t="s">
        <v>321</v>
      </c>
      <c r="D121" s="130">
        <v>4</v>
      </c>
      <c r="E121" s="131">
        <v>42</v>
      </c>
      <c r="F121" s="132">
        <v>36</v>
      </c>
      <c r="G121" s="133">
        <v>1</v>
      </c>
      <c r="H121" s="132"/>
      <c r="I121" s="133"/>
      <c r="J121" s="14">
        <f t="shared" si="0"/>
        <v>36</v>
      </c>
      <c r="K121" s="133">
        <v>1</v>
      </c>
      <c r="L121" s="2">
        <f t="shared" si="3"/>
        <v>0</v>
      </c>
      <c r="M121" s="2">
        <f t="shared" si="1"/>
        <v>0</v>
      </c>
      <c r="N121" s="138">
        <f t="shared" si="2"/>
        <v>36</v>
      </c>
      <c r="O121" s="132"/>
      <c r="P121" s="133"/>
      <c r="Q121" s="133"/>
      <c r="R121" s="133">
        <v>30</v>
      </c>
      <c r="S121" s="38">
        <f t="shared" si="4"/>
        <v>66</v>
      </c>
      <c r="T121" s="133">
        <v>1</v>
      </c>
      <c r="U121" s="133">
        <v>3</v>
      </c>
      <c r="V121" s="133">
        <v>79</v>
      </c>
      <c r="W121" s="135" t="s">
        <v>172</v>
      </c>
      <c r="X121" s="136">
        <v>0</v>
      </c>
      <c r="Y121" s="137"/>
      <c r="Z121" s="133"/>
      <c r="AA121" s="133"/>
      <c r="AB121" s="133"/>
      <c r="AC121" s="133"/>
      <c r="AD121" s="133"/>
      <c r="AE121" s="130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0"/>
      <c r="AP121" s="133"/>
      <c r="AQ121" s="133"/>
      <c r="AR121" s="133"/>
      <c r="AS121" s="133"/>
      <c r="AT121" s="133"/>
      <c r="AU121" s="130"/>
      <c r="AV121" s="130"/>
      <c r="AW121" s="133"/>
      <c r="AX121" s="133"/>
      <c r="AY121" s="133"/>
      <c r="AZ121" s="133"/>
      <c r="BA121" s="133"/>
      <c r="BB121" s="133"/>
      <c r="BC121" s="133"/>
      <c r="BD121" s="133"/>
      <c r="BE121" s="133"/>
      <c r="BF121" s="133"/>
      <c r="BG121" s="133"/>
      <c r="BH121" s="133"/>
      <c r="BI121" s="133"/>
      <c r="BJ121" s="133"/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0">
        <f>S121+X121</f>
        <v>66</v>
      </c>
      <c r="BX121" s="133"/>
      <c r="BY121" s="133"/>
      <c r="BZ121" s="133"/>
      <c r="CA121" s="133"/>
      <c r="CB121" s="133"/>
      <c r="CC121" s="133"/>
      <c r="CD121" s="133"/>
      <c r="CE121" s="133"/>
      <c r="CF121" s="133"/>
      <c r="CG121" s="133"/>
      <c r="CH121" s="133"/>
      <c r="CI121" s="133"/>
      <c r="CJ121" s="133"/>
      <c r="CK121" s="133"/>
      <c r="CL121" s="133"/>
      <c r="CM121" s="133"/>
      <c r="CN121" s="133"/>
      <c r="CO121" s="137"/>
      <c r="CP121" s="137"/>
      <c r="CQ121" s="133"/>
    </row>
    <row r="122" spans="1:95" s="10" customFormat="1" ht="12.75" customHeight="1">
      <c r="A122" s="127">
        <v>81</v>
      </c>
      <c r="B122" s="128" t="s">
        <v>318</v>
      </c>
      <c r="C122" s="129" t="s">
        <v>302</v>
      </c>
      <c r="D122" s="130">
        <v>8</v>
      </c>
      <c r="E122" s="131">
        <v>31</v>
      </c>
      <c r="F122" s="132">
        <v>488</v>
      </c>
      <c r="G122" s="133">
        <v>0.5</v>
      </c>
      <c r="H122" s="132">
        <v>900</v>
      </c>
      <c r="I122" s="133">
        <v>2</v>
      </c>
      <c r="J122" s="14">
        <f t="shared" si="0"/>
        <v>262</v>
      </c>
      <c r="K122" s="133">
        <v>1</v>
      </c>
      <c r="L122" s="2">
        <f t="shared" si="3"/>
        <v>0</v>
      </c>
      <c r="M122" s="2">
        <f t="shared" si="1"/>
        <v>0</v>
      </c>
      <c r="N122" s="138">
        <f t="shared" si="2"/>
        <v>262</v>
      </c>
      <c r="O122" s="132"/>
      <c r="P122" s="133"/>
      <c r="Q122" s="133">
        <v>16</v>
      </c>
      <c r="R122" s="133">
        <v>65</v>
      </c>
      <c r="S122" s="38">
        <f t="shared" si="4"/>
        <v>343</v>
      </c>
      <c r="T122" s="133">
        <v>1</v>
      </c>
      <c r="U122" s="133">
        <v>4</v>
      </c>
      <c r="V122" s="133">
        <v>325</v>
      </c>
      <c r="W122" s="135" t="s">
        <v>120</v>
      </c>
      <c r="X122" s="136">
        <v>24</v>
      </c>
      <c r="Y122" s="137"/>
      <c r="Z122" s="133"/>
      <c r="AA122" s="133"/>
      <c r="AB122" s="133"/>
      <c r="AC122" s="133"/>
      <c r="AD122" s="133"/>
      <c r="AE122" s="130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0"/>
      <c r="AP122" s="133"/>
      <c r="AQ122" s="133"/>
      <c r="AR122" s="133"/>
      <c r="AS122" s="133"/>
      <c r="AT122" s="133"/>
      <c r="AU122" s="130">
        <f>S122+X122</f>
        <v>367</v>
      </c>
      <c r="AV122" s="130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3"/>
      <c r="BM122" s="133"/>
      <c r="BN122" s="133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3"/>
      <c r="CB122" s="133"/>
      <c r="CC122" s="133"/>
      <c r="CD122" s="133"/>
      <c r="CE122" s="133"/>
      <c r="CF122" s="133"/>
      <c r="CG122" s="133"/>
      <c r="CH122" s="133"/>
      <c r="CI122" s="133"/>
      <c r="CJ122" s="133"/>
      <c r="CK122" s="133"/>
      <c r="CL122" s="133"/>
      <c r="CM122" s="133"/>
      <c r="CN122" s="133"/>
      <c r="CO122" s="137"/>
      <c r="CP122" s="137"/>
      <c r="CQ122" s="133"/>
    </row>
    <row r="123" spans="1:95" s="10" customFormat="1" ht="12.75" customHeight="1">
      <c r="A123" s="127">
        <v>82</v>
      </c>
      <c r="B123" s="128" t="s">
        <v>319</v>
      </c>
      <c r="C123" s="129" t="s">
        <v>305</v>
      </c>
      <c r="D123" s="130">
        <v>3</v>
      </c>
      <c r="E123" s="131">
        <v>31</v>
      </c>
      <c r="F123" s="132">
        <v>96</v>
      </c>
      <c r="G123" s="133">
        <v>0.5</v>
      </c>
      <c r="H123" s="132">
        <v>0</v>
      </c>
      <c r="I123" s="133">
        <v>2</v>
      </c>
      <c r="J123" s="14">
        <f t="shared" si="0"/>
        <v>48</v>
      </c>
      <c r="K123" s="133">
        <v>1</v>
      </c>
      <c r="L123" s="2">
        <f t="shared" si="3"/>
        <v>0</v>
      </c>
      <c r="M123" s="2">
        <f t="shared" si="1"/>
        <v>0</v>
      </c>
      <c r="N123" s="138">
        <f t="shared" si="2"/>
        <v>48</v>
      </c>
      <c r="O123" s="132"/>
      <c r="P123" s="133"/>
      <c r="Q123" s="133">
        <v>6</v>
      </c>
      <c r="R123" s="133"/>
      <c r="S123" s="38">
        <f t="shared" si="4"/>
        <v>54</v>
      </c>
      <c r="T123" s="133">
        <v>2</v>
      </c>
      <c r="U123" s="133">
        <v>2</v>
      </c>
      <c r="V123" s="133">
        <v>202</v>
      </c>
      <c r="W123" s="135" t="s">
        <v>118</v>
      </c>
      <c r="X123" s="136">
        <v>0</v>
      </c>
      <c r="Y123" s="137"/>
      <c r="Z123" s="133"/>
      <c r="AA123" s="133"/>
      <c r="AB123" s="133"/>
      <c r="AC123" s="133"/>
      <c r="AD123" s="133"/>
      <c r="AE123" s="130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0">
        <f>S123</f>
        <v>54</v>
      </c>
      <c r="AP123" s="133"/>
      <c r="AQ123" s="133"/>
      <c r="AR123" s="133"/>
      <c r="AS123" s="133"/>
      <c r="AT123" s="133"/>
      <c r="AU123" s="130"/>
      <c r="AV123" s="130">
        <f>S123</f>
        <v>54</v>
      </c>
      <c r="AW123" s="133"/>
      <c r="AX123" s="133"/>
      <c r="AY123" s="133"/>
      <c r="AZ123" s="133"/>
      <c r="BA123" s="133"/>
      <c r="BB123" s="133"/>
      <c r="BC123" s="133"/>
      <c r="BD123" s="133"/>
      <c r="BE123" s="133"/>
      <c r="BF123" s="133"/>
      <c r="BG123" s="133"/>
      <c r="BH123" s="133"/>
      <c r="BI123" s="133"/>
      <c r="BJ123" s="133"/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/>
      <c r="CG123" s="133"/>
      <c r="CH123" s="133"/>
      <c r="CI123" s="133"/>
      <c r="CJ123" s="133"/>
      <c r="CK123" s="133"/>
      <c r="CL123" s="133"/>
      <c r="CM123" s="133"/>
      <c r="CN123" s="133"/>
      <c r="CO123" s="137"/>
      <c r="CP123" s="137"/>
      <c r="CQ123" s="133"/>
    </row>
    <row r="124" spans="1:95" s="10" customFormat="1" ht="12.75" customHeight="1">
      <c r="A124" s="127"/>
      <c r="B124" s="128"/>
      <c r="C124" s="129"/>
      <c r="D124" s="130"/>
      <c r="E124" s="131">
        <v>32</v>
      </c>
      <c r="F124" s="132">
        <v>148</v>
      </c>
      <c r="G124" s="133">
        <v>1</v>
      </c>
      <c r="H124" s="132">
        <v>0</v>
      </c>
      <c r="I124" s="133">
        <v>2</v>
      </c>
      <c r="J124" s="14">
        <f t="shared" si="0"/>
        <v>148</v>
      </c>
      <c r="K124" s="133">
        <v>1</v>
      </c>
      <c r="L124" s="2">
        <f t="shared" si="3"/>
        <v>0</v>
      </c>
      <c r="M124" s="2">
        <f t="shared" si="1"/>
        <v>0</v>
      </c>
      <c r="N124" s="138">
        <f t="shared" si="2"/>
        <v>148</v>
      </c>
      <c r="O124" s="132"/>
      <c r="P124" s="133"/>
      <c r="Q124" s="133"/>
      <c r="R124" s="133"/>
      <c r="S124" s="38">
        <f t="shared" si="4"/>
        <v>148</v>
      </c>
      <c r="T124" s="133"/>
      <c r="U124" s="133"/>
      <c r="V124" s="133"/>
      <c r="W124" s="135"/>
      <c r="X124" s="136"/>
      <c r="Y124" s="137"/>
      <c r="Z124" s="133"/>
      <c r="AA124" s="133"/>
      <c r="AB124" s="133"/>
      <c r="AC124" s="133"/>
      <c r="AD124" s="133"/>
      <c r="AE124" s="130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0">
        <f>S124</f>
        <v>148</v>
      </c>
      <c r="AP124" s="133"/>
      <c r="AQ124" s="133"/>
      <c r="AR124" s="133"/>
      <c r="AS124" s="133"/>
      <c r="AT124" s="133"/>
      <c r="AU124" s="130"/>
      <c r="AV124" s="130">
        <f>S124</f>
        <v>148</v>
      </c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3"/>
      <c r="BM124" s="133"/>
      <c r="BN124" s="133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3"/>
      <c r="CB124" s="133"/>
      <c r="CC124" s="133"/>
      <c r="CD124" s="133"/>
      <c r="CE124" s="133"/>
      <c r="CF124" s="133"/>
      <c r="CG124" s="133"/>
      <c r="CH124" s="133"/>
      <c r="CI124" s="133"/>
      <c r="CJ124" s="133"/>
      <c r="CK124" s="133"/>
      <c r="CL124" s="133"/>
      <c r="CM124" s="133"/>
      <c r="CN124" s="133"/>
      <c r="CO124" s="137"/>
      <c r="CP124" s="137"/>
      <c r="CQ124" s="133"/>
    </row>
    <row r="125" spans="1:95" s="10" customFormat="1" ht="12.75" customHeight="1">
      <c r="A125" s="127">
        <v>83</v>
      </c>
      <c r="B125" s="128" t="s">
        <v>325</v>
      </c>
      <c r="C125" s="129" t="s">
        <v>326</v>
      </c>
      <c r="D125" s="130">
        <v>4</v>
      </c>
      <c r="E125" s="131">
        <v>32</v>
      </c>
      <c r="F125" s="132">
        <v>32</v>
      </c>
      <c r="G125" s="133">
        <v>1</v>
      </c>
      <c r="H125" s="132">
        <v>0</v>
      </c>
      <c r="I125" s="133">
        <v>2</v>
      </c>
      <c r="J125" s="14">
        <f t="shared" si="0"/>
        <v>32</v>
      </c>
      <c r="K125" s="133">
        <v>1</v>
      </c>
      <c r="L125" s="2">
        <f t="shared" si="3"/>
        <v>0</v>
      </c>
      <c r="M125" s="2">
        <f t="shared" si="1"/>
        <v>0</v>
      </c>
      <c r="N125" s="138">
        <f t="shared" si="2"/>
        <v>32</v>
      </c>
      <c r="O125" s="132"/>
      <c r="P125" s="133"/>
      <c r="Q125" s="133">
        <v>4</v>
      </c>
      <c r="R125" s="133"/>
      <c r="S125" s="38">
        <f t="shared" si="4"/>
        <v>36</v>
      </c>
      <c r="T125" s="133">
        <v>2</v>
      </c>
      <c r="U125" s="133">
        <v>2</v>
      </c>
      <c r="V125" s="133">
        <v>36</v>
      </c>
      <c r="W125" s="135" t="s">
        <v>1</v>
      </c>
      <c r="X125" s="136">
        <v>0</v>
      </c>
      <c r="Y125" s="137"/>
      <c r="Z125" s="133"/>
      <c r="AA125" s="133"/>
      <c r="AB125" s="130">
        <f>S125</f>
        <v>36</v>
      </c>
      <c r="AC125" s="130"/>
      <c r="AD125" s="133"/>
      <c r="AE125" s="130">
        <f>S125</f>
        <v>36</v>
      </c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0"/>
      <c r="AP125" s="133"/>
      <c r="AQ125" s="133"/>
      <c r="AR125" s="133"/>
      <c r="AS125" s="133"/>
      <c r="AT125" s="133"/>
      <c r="AU125" s="130"/>
      <c r="AV125" s="130"/>
      <c r="AW125" s="133"/>
      <c r="AX125" s="133"/>
      <c r="AY125" s="133"/>
      <c r="AZ125" s="133"/>
      <c r="BA125" s="133"/>
      <c r="BB125" s="133"/>
      <c r="BC125" s="133"/>
      <c r="BD125" s="133"/>
      <c r="BE125" s="133"/>
      <c r="BF125" s="133"/>
      <c r="BG125" s="133"/>
      <c r="BH125" s="133"/>
      <c r="BI125" s="133"/>
      <c r="BJ125" s="133"/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/>
      <c r="CG125" s="133"/>
      <c r="CH125" s="133"/>
      <c r="CI125" s="133"/>
      <c r="CJ125" s="133"/>
      <c r="CK125" s="133"/>
      <c r="CL125" s="133"/>
      <c r="CM125" s="133"/>
      <c r="CN125" s="133"/>
      <c r="CO125" s="137"/>
      <c r="CP125" s="137"/>
      <c r="CQ125" s="133"/>
    </row>
    <row r="126" spans="1:95" s="10" customFormat="1" ht="12.75" customHeight="1">
      <c r="A126" s="127">
        <v>84</v>
      </c>
      <c r="B126" s="128" t="s">
        <v>324</v>
      </c>
      <c r="C126" s="129" t="s">
        <v>308</v>
      </c>
      <c r="D126" s="130">
        <v>4</v>
      </c>
      <c r="E126" s="131">
        <v>21</v>
      </c>
      <c r="F126" s="132"/>
      <c r="G126" s="133"/>
      <c r="H126" s="132">
        <v>700</v>
      </c>
      <c r="I126" s="133">
        <v>0</v>
      </c>
      <c r="J126" s="14">
        <f t="shared" si="0"/>
        <v>0</v>
      </c>
      <c r="K126" s="133"/>
      <c r="L126" s="2">
        <f t="shared" si="3"/>
        <v>0</v>
      </c>
      <c r="M126" s="2">
        <f t="shared" si="1"/>
        <v>0</v>
      </c>
      <c r="N126" s="138">
        <f t="shared" si="2"/>
        <v>0</v>
      </c>
      <c r="O126" s="132">
        <v>2</v>
      </c>
      <c r="P126" s="133">
        <v>6</v>
      </c>
      <c r="Q126" s="133">
        <v>6</v>
      </c>
      <c r="R126" s="133">
        <v>2</v>
      </c>
      <c r="S126" s="38">
        <f t="shared" si="4"/>
        <v>20</v>
      </c>
      <c r="T126" s="133">
        <v>2</v>
      </c>
      <c r="U126" s="133">
        <v>2</v>
      </c>
      <c r="V126" s="133">
        <v>264</v>
      </c>
      <c r="W126" s="135" t="s">
        <v>1</v>
      </c>
      <c r="X126" s="136">
        <v>20</v>
      </c>
      <c r="Y126" s="137"/>
      <c r="Z126" s="133"/>
      <c r="AA126" s="133"/>
      <c r="AB126" s="133"/>
      <c r="AC126" s="133"/>
      <c r="AD126" s="133"/>
      <c r="AE126" s="130">
        <f>S126+X126</f>
        <v>40</v>
      </c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0"/>
      <c r="AP126" s="133"/>
      <c r="AQ126" s="133"/>
      <c r="AR126" s="130">
        <f aca="true" t="shared" si="19" ref="AR126:AR131">S126</f>
        <v>20</v>
      </c>
      <c r="AS126" s="133"/>
      <c r="AT126" s="133"/>
      <c r="AU126" s="130"/>
      <c r="AV126" s="130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3"/>
      <c r="BM126" s="133"/>
      <c r="BN126" s="133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3"/>
      <c r="CB126" s="133"/>
      <c r="CC126" s="133"/>
      <c r="CD126" s="133"/>
      <c r="CE126" s="133"/>
      <c r="CF126" s="133"/>
      <c r="CG126" s="133"/>
      <c r="CH126" s="133"/>
      <c r="CI126" s="133"/>
      <c r="CJ126" s="133"/>
      <c r="CK126" s="133"/>
      <c r="CL126" s="133"/>
      <c r="CM126" s="133"/>
      <c r="CN126" s="133"/>
      <c r="CO126" s="137"/>
      <c r="CP126" s="137"/>
      <c r="CQ126" s="133"/>
    </row>
    <row r="127" spans="1:95" s="10" customFormat="1" ht="12.75" customHeight="1">
      <c r="A127" s="127"/>
      <c r="B127" s="128"/>
      <c r="C127" s="129" t="s">
        <v>309</v>
      </c>
      <c r="D127" s="130"/>
      <c r="E127" s="131">
        <v>22</v>
      </c>
      <c r="F127" s="132"/>
      <c r="G127" s="133"/>
      <c r="H127" s="132">
        <v>1800</v>
      </c>
      <c r="I127" s="133">
        <v>2</v>
      </c>
      <c r="J127" s="14">
        <f t="shared" si="0"/>
        <v>36</v>
      </c>
      <c r="K127" s="133"/>
      <c r="L127" s="2">
        <f t="shared" si="3"/>
        <v>-36</v>
      </c>
      <c r="M127" s="2">
        <f t="shared" si="1"/>
        <v>0</v>
      </c>
      <c r="N127" s="138">
        <f t="shared" si="2"/>
        <v>0</v>
      </c>
      <c r="O127" s="132">
        <v>5</v>
      </c>
      <c r="P127" s="133">
        <v>8</v>
      </c>
      <c r="Q127" s="133"/>
      <c r="R127" s="133"/>
      <c r="S127" s="38">
        <f t="shared" si="4"/>
        <v>76</v>
      </c>
      <c r="T127" s="133"/>
      <c r="U127" s="133"/>
      <c r="V127" s="133"/>
      <c r="W127" s="135"/>
      <c r="X127" s="136"/>
      <c r="Y127" s="137"/>
      <c r="Z127" s="133"/>
      <c r="AA127" s="133"/>
      <c r="AB127" s="133"/>
      <c r="AC127" s="133"/>
      <c r="AD127" s="133"/>
      <c r="AE127" s="130">
        <f aca="true" t="shared" si="20" ref="AE127:AE132">S127</f>
        <v>76</v>
      </c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0"/>
      <c r="AP127" s="133"/>
      <c r="AQ127" s="133"/>
      <c r="AR127" s="130">
        <f t="shared" si="19"/>
        <v>76</v>
      </c>
      <c r="AS127" s="133"/>
      <c r="AT127" s="133"/>
      <c r="AU127" s="130"/>
      <c r="AV127" s="130"/>
      <c r="AW127" s="133"/>
      <c r="AX127" s="133"/>
      <c r="AY127" s="133"/>
      <c r="AZ127" s="133"/>
      <c r="BA127" s="133"/>
      <c r="BB127" s="133"/>
      <c r="BC127" s="133"/>
      <c r="BD127" s="133"/>
      <c r="BE127" s="133"/>
      <c r="BF127" s="133"/>
      <c r="BG127" s="133"/>
      <c r="BH127" s="133"/>
      <c r="BI127" s="133"/>
      <c r="BJ127" s="133"/>
      <c r="BK127" s="133"/>
      <c r="BL127" s="133"/>
      <c r="BM127" s="133"/>
      <c r="BN127" s="133"/>
      <c r="BO127" s="133"/>
      <c r="BP127" s="133"/>
      <c r="BQ127" s="133"/>
      <c r="BR127" s="133"/>
      <c r="BS127" s="133"/>
      <c r="BT127" s="133"/>
      <c r="BU127" s="133"/>
      <c r="BV127" s="133"/>
      <c r="BW127" s="133"/>
      <c r="BX127" s="133"/>
      <c r="BY127" s="133"/>
      <c r="BZ127" s="133"/>
      <c r="CA127" s="133"/>
      <c r="CB127" s="133"/>
      <c r="CC127" s="133"/>
      <c r="CD127" s="133"/>
      <c r="CE127" s="133"/>
      <c r="CF127" s="133"/>
      <c r="CG127" s="133"/>
      <c r="CH127" s="133"/>
      <c r="CI127" s="133"/>
      <c r="CJ127" s="133"/>
      <c r="CK127" s="133"/>
      <c r="CL127" s="133"/>
      <c r="CM127" s="133"/>
      <c r="CN127" s="133"/>
      <c r="CO127" s="137"/>
      <c r="CP127" s="137"/>
      <c r="CQ127" s="133"/>
    </row>
    <row r="128" spans="1:95" s="10" customFormat="1" ht="12.75" customHeight="1">
      <c r="A128" s="127"/>
      <c r="B128" s="128"/>
      <c r="C128" s="129" t="s">
        <v>265</v>
      </c>
      <c r="D128" s="130"/>
      <c r="E128" s="131">
        <v>22</v>
      </c>
      <c r="F128" s="132"/>
      <c r="G128" s="133"/>
      <c r="H128" s="132">
        <v>800</v>
      </c>
      <c r="I128" s="133">
        <v>1</v>
      </c>
      <c r="J128" s="14">
        <f t="shared" si="0"/>
        <v>8</v>
      </c>
      <c r="K128" s="133"/>
      <c r="L128" s="2">
        <f t="shared" si="3"/>
        <v>-8</v>
      </c>
      <c r="M128" s="2">
        <f t="shared" si="1"/>
        <v>0</v>
      </c>
      <c r="N128" s="138">
        <f t="shared" si="2"/>
        <v>0</v>
      </c>
      <c r="O128" s="132">
        <v>4</v>
      </c>
      <c r="P128" s="133">
        <v>8</v>
      </c>
      <c r="Q128" s="133"/>
      <c r="R128" s="133"/>
      <c r="S128" s="38">
        <f t="shared" si="4"/>
        <v>40</v>
      </c>
      <c r="T128" s="133"/>
      <c r="U128" s="133"/>
      <c r="V128" s="133"/>
      <c r="W128" s="135"/>
      <c r="X128" s="136"/>
      <c r="Y128" s="137"/>
      <c r="Z128" s="133"/>
      <c r="AA128" s="133"/>
      <c r="AB128" s="133"/>
      <c r="AC128" s="133"/>
      <c r="AD128" s="133"/>
      <c r="AE128" s="130">
        <f t="shared" si="20"/>
        <v>40</v>
      </c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0"/>
      <c r="AP128" s="133"/>
      <c r="AQ128" s="133"/>
      <c r="AR128" s="130">
        <f t="shared" si="19"/>
        <v>40</v>
      </c>
      <c r="AS128" s="133"/>
      <c r="AT128" s="133"/>
      <c r="AU128" s="130"/>
      <c r="AV128" s="130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/>
      <c r="CG128" s="133"/>
      <c r="CH128" s="133"/>
      <c r="CI128" s="133"/>
      <c r="CJ128" s="133"/>
      <c r="CK128" s="133"/>
      <c r="CL128" s="133"/>
      <c r="CM128" s="133"/>
      <c r="CN128" s="133"/>
      <c r="CO128" s="137"/>
      <c r="CP128" s="137"/>
      <c r="CQ128" s="133"/>
    </row>
    <row r="129" spans="1:95" s="10" customFormat="1" ht="12.75" customHeight="1">
      <c r="A129" s="127"/>
      <c r="B129" s="128"/>
      <c r="C129" s="129" t="s">
        <v>266</v>
      </c>
      <c r="D129" s="130"/>
      <c r="E129" s="131">
        <v>23</v>
      </c>
      <c r="F129" s="132"/>
      <c r="G129" s="133"/>
      <c r="H129" s="132">
        <v>250</v>
      </c>
      <c r="I129" s="133">
        <v>4</v>
      </c>
      <c r="J129" s="14">
        <f t="shared" si="0"/>
        <v>10</v>
      </c>
      <c r="K129" s="133"/>
      <c r="L129" s="2">
        <f t="shared" si="3"/>
        <v>-10</v>
      </c>
      <c r="M129" s="2">
        <f t="shared" si="1"/>
        <v>0</v>
      </c>
      <c r="N129" s="138">
        <f t="shared" si="2"/>
        <v>0</v>
      </c>
      <c r="O129" s="132">
        <v>1</v>
      </c>
      <c r="P129" s="133">
        <v>8</v>
      </c>
      <c r="Q129" s="133"/>
      <c r="R129" s="133"/>
      <c r="S129" s="38">
        <f t="shared" si="4"/>
        <v>18</v>
      </c>
      <c r="T129" s="133"/>
      <c r="U129" s="133"/>
      <c r="V129" s="133"/>
      <c r="W129" s="135"/>
      <c r="X129" s="136"/>
      <c r="Y129" s="137"/>
      <c r="Z129" s="133"/>
      <c r="AA129" s="133"/>
      <c r="AB129" s="133"/>
      <c r="AC129" s="133"/>
      <c r="AD129" s="133"/>
      <c r="AE129" s="130">
        <f t="shared" si="20"/>
        <v>18</v>
      </c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0"/>
      <c r="AP129" s="133"/>
      <c r="AQ129" s="133"/>
      <c r="AR129" s="130">
        <f t="shared" si="19"/>
        <v>18</v>
      </c>
      <c r="AS129" s="133"/>
      <c r="AT129" s="133"/>
      <c r="AU129" s="130"/>
      <c r="AV129" s="130"/>
      <c r="AW129" s="133"/>
      <c r="AX129" s="133"/>
      <c r="AY129" s="133"/>
      <c r="AZ129" s="133"/>
      <c r="BA129" s="133"/>
      <c r="BB129" s="133"/>
      <c r="BC129" s="133"/>
      <c r="BD129" s="133"/>
      <c r="BE129" s="133"/>
      <c r="BF129" s="133"/>
      <c r="BG129" s="133"/>
      <c r="BH129" s="133"/>
      <c r="BI129" s="133"/>
      <c r="BJ129" s="133"/>
      <c r="BK129" s="133"/>
      <c r="BL129" s="133"/>
      <c r="BM129" s="133"/>
      <c r="BN129" s="133"/>
      <c r="BO129" s="133"/>
      <c r="BP129" s="133"/>
      <c r="BQ129" s="133"/>
      <c r="BR129" s="133"/>
      <c r="BS129" s="133"/>
      <c r="BT129" s="133"/>
      <c r="BU129" s="133"/>
      <c r="BV129" s="133"/>
      <c r="BW129" s="133"/>
      <c r="BX129" s="133"/>
      <c r="BY129" s="133"/>
      <c r="BZ129" s="133"/>
      <c r="CA129" s="133"/>
      <c r="CB129" s="133"/>
      <c r="CC129" s="133"/>
      <c r="CD129" s="133"/>
      <c r="CE129" s="133"/>
      <c r="CF129" s="133"/>
      <c r="CG129" s="133"/>
      <c r="CH129" s="133"/>
      <c r="CI129" s="133"/>
      <c r="CJ129" s="133"/>
      <c r="CK129" s="133"/>
      <c r="CL129" s="133"/>
      <c r="CM129" s="133"/>
      <c r="CN129" s="133"/>
      <c r="CO129" s="137"/>
      <c r="CP129" s="137"/>
      <c r="CQ129" s="133"/>
    </row>
    <row r="130" spans="1:95" s="10" customFormat="1" ht="12.75" customHeight="1">
      <c r="A130" s="127"/>
      <c r="B130" s="128"/>
      <c r="C130" s="129" t="s">
        <v>310</v>
      </c>
      <c r="D130" s="130"/>
      <c r="E130" s="131">
        <v>23</v>
      </c>
      <c r="F130" s="132"/>
      <c r="G130" s="133"/>
      <c r="H130" s="132">
        <v>550</v>
      </c>
      <c r="I130" s="133">
        <v>2</v>
      </c>
      <c r="J130" s="14">
        <f t="shared" si="0"/>
        <v>11</v>
      </c>
      <c r="K130" s="133"/>
      <c r="L130" s="2">
        <f t="shared" si="3"/>
        <v>-11</v>
      </c>
      <c r="M130" s="2">
        <f t="shared" si="1"/>
        <v>0</v>
      </c>
      <c r="N130" s="138">
        <f t="shared" si="2"/>
        <v>0</v>
      </c>
      <c r="O130" s="132">
        <v>2</v>
      </c>
      <c r="P130" s="133">
        <v>8</v>
      </c>
      <c r="Q130" s="133"/>
      <c r="R130" s="133"/>
      <c r="S130" s="38">
        <f t="shared" si="4"/>
        <v>27</v>
      </c>
      <c r="T130" s="133"/>
      <c r="U130" s="133"/>
      <c r="V130" s="133"/>
      <c r="W130" s="135"/>
      <c r="X130" s="136"/>
      <c r="Y130" s="137"/>
      <c r="Z130" s="133"/>
      <c r="AA130" s="133"/>
      <c r="AB130" s="133"/>
      <c r="AC130" s="133"/>
      <c r="AD130" s="133"/>
      <c r="AE130" s="130">
        <f t="shared" si="20"/>
        <v>27</v>
      </c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0"/>
      <c r="AP130" s="133"/>
      <c r="AQ130" s="133"/>
      <c r="AR130" s="130">
        <f t="shared" si="19"/>
        <v>27</v>
      </c>
      <c r="AS130" s="133"/>
      <c r="AT130" s="133"/>
      <c r="AU130" s="130"/>
      <c r="AV130" s="130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/>
      <c r="CG130" s="133"/>
      <c r="CH130" s="133"/>
      <c r="CI130" s="133"/>
      <c r="CJ130" s="133"/>
      <c r="CK130" s="133"/>
      <c r="CL130" s="133"/>
      <c r="CM130" s="133"/>
      <c r="CN130" s="133"/>
      <c r="CO130" s="137"/>
      <c r="CP130" s="137"/>
      <c r="CQ130" s="133"/>
    </row>
    <row r="131" spans="1:95" s="10" customFormat="1" ht="12.75" customHeight="1">
      <c r="A131" s="127"/>
      <c r="B131" s="128"/>
      <c r="C131" s="129" t="s">
        <v>311</v>
      </c>
      <c r="D131" s="130"/>
      <c r="E131" s="131">
        <v>24</v>
      </c>
      <c r="F131" s="132"/>
      <c r="G131" s="133"/>
      <c r="H131" s="132"/>
      <c r="I131" s="133"/>
      <c r="J131" s="14">
        <f t="shared" si="0"/>
        <v>0</v>
      </c>
      <c r="K131" s="133"/>
      <c r="L131" s="2">
        <f t="shared" si="3"/>
        <v>0</v>
      </c>
      <c r="M131" s="2">
        <f t="shared" si="1"/>
        <v>0</v>
      </c>
      <c r="N131" s="138">
        <f t="shared" si="2"/>
        <v>0</v>
      </c>
      <c r="O131" s="132">
        <v>6</v>
      </c>
      <c r="P131" s="133">
        <v>14</v>
      </c>
      <c r="Q131" s="133"/>
      <c r="R131" s="133"/>
      <c r="S131" s="38">
        <f t="shared" si="4"/>
        <v>84</v>
      </c>
      <c r="T131" s="133"/>
      <c r="U131" s="133"/>
      <c r="V131" s="133"/>
      <c r="W131" s="135"/>
      <c r="X131" s="136"/>
      <c r="Y131" s="137"/>
      <c r="Z131" s="133"/>
      <c r="AA131" s="133"/>
      <c r="AB131" s="133"/>
      <c r="AC131" s="133"/>
      <c r="AD131" s="133"/>
      <c r="AE131" s="130">
        <f t="shared" si="20"/>
        <v>84</v>
      </c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0"/>
      <c r="AP131" s="133"/>
      <c r="AQ131" s="133"/>
      <c r="AR131" s="130">
        <f t="shared" si="19"/>
        <v>84</v>
      </c>
      <c r="AS131" s="133"/>
      <c r="AT131" s="133"/>
      <c r="AU131" s="130"/>
      <c r="AV131" s="130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3"/>
      <c r="BM131" s="133"/>
      <c r="BN131" s="133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3"/>
      <c r="CB131" s="133"/>
      <c r="CC131" s="133"/>
      <c r="CD131" s="133"/>
      <c r="CE131" s="133"/>
      <c r="CF131" s="133"/>
      <c r="CG131" s="133"/>
      <c r="CH131" s="133"/>
      <c r="CI131" s="133"/>
      <c r="CJ131" s="133"/>
      <c r="CK131" s="133"/>
      <c r="CL131" s="133"/>
      <c r="CM131" s="133"/>
      <c r="CN131" s="133"/>
      <c r="CO131" s="137"/>
      <c r="CP131" s="137"/>
      <c r="CQ131" s="133"/>
    </row>
    <row r="132" spans="1:95" s="10" customFormat="1" ht="12.75" customHeight="1">
      <c r="A132" s="127">
        <v>85</v>
      </c>
      <c r="B132" s="128">
        <v>38580</v>
      </c>
      <c r="C132" s="129" t="s">
        <v>329</v>
      </c>
      <c r="D132" s="130">
        <v>1</v>
      </c>
      <c r="E132" s="131">
        <v>31</v>
      </c>
      <c r="F132" s="132">
        <v>25</v>
      </c>
      <c r="G132" s="133">
        <v>0.5</v>
      </c>
      <c r="H132" s="132">
        <v>100</v>
      </c>
      <c r="I132" s="133">
        <v>2</v>
      </c>
      <c r="J132" s="14">
        <f t="shared" si="0"/>
        <v>14.5</v>
      </c>
      <c r="K132" s="133">
        <v>1</v>
      </c>
      <c r="L132" s="2">
        <f t="shared" si="3"/>
        <v>0</v>
      </c>
      <c r="M132" s="2">
        <f t="shared" si="1"/>
        <v>0</v>
      </c>
      <c r="N132" s="138">
        <f t="shared" si="2"/>
        <v>14.5</v>
      </c>
      <c r="O132" s="132"/>
      <c r="P132" s="133"/>
      <c r="Q132" s="133"/>
      <c r="R132" s="133"/>
      <c r="S132" s="38">
        <f t="shared" si="4"/>
        <v>14.5</v>
      </c>
      <c r="T132" s="133">
        <v>2</v>
      </c>
      <c r="U132" s="133">
        <v>2</v>
      </c>
      <c r="V132" s="133">
        <v>13.5</v>
      </c>
      <c r="W132" s="135" t="s">
        <v>1</v>
      </c>
      <c r="X132" s="136">
        <v>0</v>
      </c>
      <c r="Y132" s="137"/>
      <c r="Z132" s="133"/>
      <c r="AA132" s="133"/>
      <c r="AB132" s="130">
        <f>S132</f>
        <v>14.5</v>
      </c>
      <c r="AC132" s="130"/>
      <c r="AD132" s="133"/>
      <c r="AE132" s="130">
        <f t="shared" si="20"/>
        <v>14.5</v>
      </c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0"/>
      <c r="AP132" s="133"/>
      <c r="AQ132" s="133"/>
      <c r="AR132" s="130"/>
      <c r="AS132" s="133"/>
      <c r="AT132" s="133"/>
      <c r="AU132" s="130"/>
      <c r="AV132" s="130"/>
      <c r="AW132" s="133"/>
      <c r="AX132" s="133"/>
      <c r="AY132" s="133"/>
      <c r="AZ132" s="133"/>
      <c r="BA132" s="133"/>
      <c r="BB132" s="133"/>
      <c r="BC132" s="133"/>
      <c r="BD132" s="133"/>
      <c r="BE132" s="133"/>
      <c r="BF132" s="133"/>
      <c r="BG132" s="133"/>
      <c r="BH132" s="133"/>
      <c r="BI132" s="133"/>
      <c r="BJ132" s="133"/>
      <c r="BK132" s="133"/>
      <c r="BL132" s="133"/>
      <c r="BM132" s="133"/>
      <c r="BN132" s="133"/>
      <c r="BO132" s="133"/>
      <c r="BP132" s="133"/>
      <c r="BQ132" s="133"/>
      <c r="BR132" s="133"/>
      <c r="BS132" s="133"/>
      <c r="BT132" s="133"/>
      <c r="BU132" s="133"/>
      <c r="BV132" s="133"/>
      <c r="BW132" s="133"/>
      <c r="BX132" s="133"/>
      <c r="BY132" s="133"/>
      <c r="BZ132" s="133"/>
      <c r="CA132" s="133"/>
      <c r="CB132" s="133"/>
      <c r="CC132" s="133"/>
      <c r="CD132" s="133"/>
      <c r="CE132" s="133"/>
      <c r="CF132" s="133"/>
      <c r="CG132" s="133"/>
      <c r="CH132" s="133"/>
      <c r="CI132" s="133"/>
      <c r="CJ132" s="133"/>
      <c r="CK132" s="133"/>
      <c r="CL132" s="133"/>
      <c r="CM132" s="133"/>
      <c r="CN132" s="133"/>
      <c r="CO132" s="137"/>
      <c r="CP132" s="137"/>
      <c r="CQ132" s="133"/>
    </row>
    <row r="133" spans="1:95" s="10" customFormat="1" ht="12.75" customHeight="1">
      <c r="A133" s="127">
        <v>86</v>
      </c>
      <c r="B133" s="128" t="s">
        <v>331</v>
      </c>
      <c r="C133" s="129" t="s">
        <v>332</v>
      </c>
      <c r="D133" s="130">
        <v>3</v>
      </c>
      <c r="E133" s="131">
        <v>42</v>
      </c>
      <c r="F133" s="132">
        <v>62</v>
      </c>
      <c r="G133" s="133">
        <v>1</v>
      </c>
      <c r="H133" s="132"/>
      <c r="I133" s="133"/>
      <c r="J133" s="14">
        <f t="shared" si="0"/>
        <v>62</v>
      </c>
      <c r="K133" s="133">
        <v>1</v>
      </c>
      <c r="L133" s="2">
        <f t="shared" si="3"/>
        <v>0</v>
      </c>
      <c r="M133" s="2">
        <f t="shared" si="1"/>
        <v>0</v>
      </c>
      <c r="N133" s="138">
        <f t="shared" si="2"/>
        <v>62</v>
      </c>
      <c r="O133" s="132"/>
      <c r="P133" s="133"/>
      <c r="Q133" s="133"/>
      <c r="R133" s="133">
        <v>10</v>
      </c>
      <c r="S133" s="38">
        <f t="shared" si="4"/>
        <v>72</v>
      </c>
      <c r="T133" s="133">
        <v>15</v>
      </c>
      <c r="U133" s="133">
        <v>7</v>
      </c>
      <c r="V133" s="133">
        <v>108</v>
      </c>
      <c r="W133" s="135" t="s">
        <v>333</v>
      </c>
      <c r="X133" s="136">
        <v>9</v>
      </c>
      <c r="Y133" s="137"/>
      <c r="Z133" s="133"/>
      <c r="AA133" s="133"/>
      <c r="AB133" s="133"/>
      <c r="AC133" s="133"/>
      <c r="AD133" s="130">
        <f>S133</f>
        <v>72</v>
      </c>
      <c r="AE133" s="130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0"/>
      <c r="AP133" s="133"/>
      <c r="AQ133" s="133"/>
      <c r="AR133" s="130"/>
      <c r="AS133" s="133"/>
      <c r="AT133" s="133"/>
      <c r="AU133" s="130"/>
      <c r="AV133" s="130"/>
      <c r="AW133" s="133"/>
      <c r="AX133" s="133"/>
      <c r="AY133" s="133"/>
      <c r="AZ133" s="133"/>
      <c r="BA133" s="133"/>
      <c r="BB133" s="133"/>
      <c r="BC133" s="133"/>
      <c r="BD133" s="130">
        <f>S133</f>
        <v>72</v>
      </c>
      <c r="BE133" s="130">
        <f>S133</f>
        <v>72</v>
      </c>
      <c r="BF133" s="130"/>
      <c r="BG133" s="133"/>
      <c r="BH133" s="133"/>
      <c r="BI133" s="133"/>
      <c r="BJ133" s="133"/>
      <c r="BK133" s="133"/>
      <c r="BL133" s="133"/>
      <c r="BM133" s="133"/>
      <c r="BN133" s="133"/>
      <c r="BO133" s="133"/>
      <c r="BP133" s="133"/>
      <c r="BQ133" s="133"/>
      <c r="BR133" s="133"/>
      <c r="BS133" s="130">
        <f>S133</f>
        <v>72</v>
      </c>
      <c r="BT133" s="133"/>
      <c r="BU133" s="133"/>
      <c r="BV133" s="133"/>
      <c r="BW133" s="133"/>
      <c r="BX133" s="133"/>
      <c r="BY133" s="133"/>
      <c r="BZ133" s="133"/>
      <c r="CA133" s="130">
        <f>S133</f>
        <v>72</v>
      </c>
      <c r="CB133" s="133"/>
      <c r="CC133" s="133"/>
      <c r="CD133" s="133"/>
      <c r="CE133" s="133"/>
      <c r="CF133" s="133"/>
      <c r="CG133" s="130">
        <f>S133</f>
        <v>72</v>
      </c>
      <c r="CH133" s="133"/>
      <c r="CI133" s="133"/>
      <c r="CJ133" s="133"/>
      <c r="CK133" s="130">
        <f>S133</f>
        <v>72</v>
      </c>
      <c r="CL133" s="133"/>
      <c r="CM133" s="133"/>
      <c r="CN133" s="133"/>
      <c r="CO133" s="137"/>
      <c r="CP133" s="137"/>
      <c r="CQ133" s="133"/>
    </row>
    <row r="134" spans="1:95" s="10" customFormat="1" ht="12.75" customHeight="1">
      <c r="A134" s="127"/>
      <c r="B134" s="128"/>
      <c r="C134" s="129" t="s">
        <v>205</v>
      </c>
      <c r="D134" s="130"/>
      <c r="E134" s="131">
        <v>43</v>
      </c>
      <c r="F134" s="132">
        <v>7</v>
      </c>
      <c r="G134" s="133">
        <v>2</v>
      </c>
      <c r="H134" s="132"/>
      <c r="I134" s="133"/>
      <c r="J134" s="14">
        <f t="shared" si="0"/>
        <v>14</v>
      </c>
      <c r="K134" s="133">
        <v>1</v>
      </c>
      <c r="L134" s="2">
        <f t="shared" si="3"/>
        <v>0</v>
      </c>
      <c r="M134" s="2">
        <f t="shared" si="1"/>
        <v>0</v>
      </c>
      <c r="N134" s="138">
        <f t="shared" si="2"/>
        <v>14</v>
      </c>
      <c r="O134" s="132"/>
      <c r="P134" s="133"/>
      <c r="Q134" s="133"/>
      <c r="R134" s="133"/>
      <c r="S134" s="38">
        <f t="shared" si="4"/>
        <v>14</v>
      </c>
      <c r="T134" s="133"/>
      <c r="U134" s="133"/>
      <c r="V134" s="133"/>
      <c r="W134" s="135"/>
      <c r="X134" s="136"/>
      <c r="Y134" s="137"/>
      <c r="Z134" s="133"/>
      <c r="AA134" s="133"/>
      <c r="AB134" s="133"/>
      <c r="AC134" s="133"/>
      <c r="AD134" s="130">
        <f>S134</f>
        <v>14</v>
      </c>
      <c r="AE134" s="130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0"/>
      <c r="AP134" s="133"/>
      <c r="AQ134" s="133"/>
      <c r="AR134" s="130"/>
      <c r="AS134" s="133"/>
      <c r="AT134" s="133"/>
      <c r="AU134" s="130"/>
      <c r="AV134" s="130"/>
      <c r="AW134" s="133"/>
      <c r="AX134" s="133"/>
      <c r="AY134" s="133"/>
      <c r="AZ134" s="133"/>
      <c r="BA134" s="133"/>
      <c r="BB134" s="133"/>
      <c r="BC134" s="133"/>
      <c r="BD134" s="130">
        <f>S134</f>
        <v>14</v>
      </c>
      <c r="BE134" s="130">
        <f>S134</f>
        <v>14</v>
      </c>
      <c r="BF134" s="130"/>
      <c r="BG134" s="133"/>
      <c r="BH134" s="133"/>
      <c r="BI134" s="133"/>
      <c r="BJ134" s="133"/>
      <c r="BK134" s="133"/>
      <c r="BL134" s="133"/>
      <c r="BM134" s="133"/>
      <c r="BN134" s="133"/>
      <c r="BO134" s="133"/>
      <c r="BP134" s="133"/>
      <c r="BQ134" s="133"/>
      <c r="BR134" s="133"/>
      <c r="BS134" s="130">
        <f>S134</f>
        <v>14</v>
      </c>
      <c r="BT134" s="133"/>
      <c r="BU134" s="133"/>
      <c r="BV134" s="133"/>
      <c r="BW134" s="133"/>
      <c r="BX134" s="133"/>
      <c r="BY134" s="133"/>
      <c r="BZ134" s="133"/>
      <c r="CA134" s="130">
        <f>S134</f>
        <v>14</v>
      </c>
      <c r="CB134" s="133"/>
      <c r="CC134" s="133"/>
      <c r="CD134" s="133"/>
      <c r="CE134" s="133"/>
      <c r="CF134" s="133"/>
      <c r="CG134" s="130">
        <f>S134</f>
        <v>14</v>
      </c>
      <c r="CH134" s="133"/>
      <c r="CI134" s="133"/>
      <c r="CJ134" s="133"/>
      <c r="CK134" s="130">
        <f>S134</f>
        <v>14</v>
      </c>
      <c r="CL134" s="133"/>
      <c r="CM134" s="133"/>
      <c r="CN134" s="133"/>
      <c r="CO134" s="137"/>
      <c r="CP134" s="137"/>
      <c r="CQ134" s="133"/>
    </row>
    <row r="135" spans="1:95" s="10" customFormat="1" ht="12.75" customHeight="1">
      <c r="A135" s="127">
        <v>87</v>
      </c>
      <c r="B135" s="128">
        <v>38584</v>
      </c>
      <c r="C135" s="129" t="s">
        <v>404</v>
      </c>
      <c r="D135" s="130">
        <v>1</v>
      </c>
      <c r="E135" s="131">
        <v>142</v>
      </c>
      <c r="F135" s="132">
        <v>30</v>
      </c>
      <c r="G135" s="133">
        <v>1.5</v>
      </c>
      <c r="H135" s="132">
        <v>440</v>
      </c>
      <c r="I135" s="133">
        <v>2</v>
      </c>
      <c r="J135" s="14">
        <f t="shared" si="0"/>
        <v>53.8</v>
      </c>
      <c r="K135" s="133">
        <v>1.3</v>
      </c>
      <c r="L135" s="2">
        <f t="shared" si="3"/>
        <v>16.14</v>
      </c>
      <c r="M135" s="2">
        <f t="shared" si="1"/>
        <v>16.14</v>
      </c>
      <c r="N135" s="138">
        <f t="shared" si="2"/>
        <v>69.94</v>
      </c>
      <c r="O135" s="132"/>
      <c r="P135" s="133"/>
      <c r="Q135" s="133"/>
      <c r="R135" s="133"/>
      <c r="S135" s="38">
        <f t="shared" si="4"/>
        <v>69.94</v>
      </c>
      <c r="T135" s="133">
        <v>2</v>
      </c>
      <c r="U135" s="133">
        <v>2</v>
      </c>
      <c r="V135" s="133">
        <v>54</v>
      </c>
      <c r="W135" s="135" t="s">
        <v>220</v>
      </c>
      <c r="X135" s="136">
        <v>0</v>
      </c>
      <c r="Y135" s="137"/>
      <c r="Z135" s="133"/>
      <c r="AA135" s="133"/>
      <c r="AB135" s="133"/>
      <c r="AC135" s="133"/>
      <c r="AD135" s="130"/>
      <c r="AE135" s="130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0"/>
      <c r="AP135" s="133"/>
      <c r="AQ135" s="133"/>
      <c r="AR135" s="130"/>
      <c r="AS135" s="133"/>
      <c r="AT135" s="133"/>
      <c r="AU135" s="130"/>
      <c r="AV135" s="130"/>
      <c r="AW135" s="133"/>
      <c r="AX135" s="133"/>
      <c r="AY135" s="133"/>
      <c r="AZ135" s="133"/>
      <c r="BA135" s="130">
        <f>S135</f>
        <v>69.94</v>
      </c>
      <c r="BB135" s="133"/>
      <c r="BC135" s="133"/>
      <c r="BD135" s="130"/>
      <c r="BE135" s="130"/>
      <c r="BF135" s="130"/>
      <c r="BG135" s="133"/>
      <c r="BH135" s="133"/>
      <c r="BI135" s="130">
        <f>S135</f>
        <v>69.94</v>
      </c>
      <c r="BJ135" s="133"/>
      <c r="BK135" s="133"/>
      <c r="BL135" s="133"/>
      <c r="BM135" s="133"/>
      <c r="BN135" s="133"/>
      <c r="BO135" s="133"/>
      <c r="BP135" s="133"/>
      <c r="BQ135" s="133"/>
      <c r="BR135" s="133"/>
      <c r="BS135" s="130"/>
      <c r="BT135" s="133"/>
      <c r="BU135" s="133"/>
      <c r="BV135" s="133"/>
      <c r="BW135" s="133"/>
      <c r="BX135" s="133"/>
      <c r="BY135" s="133"/>
      <c r="BZ135" s="133"/>
      <c r="CA135" s="130"/>
      <c r="CB135" s="133"/>
      <c r="CC135" s="133"/>
      <c r="CD135" s="133"/>
      <c r="CE135" s="133"/>
      <c r="CF135" s="133"/>
      <c r="CG135" s="130"/>
      <c r="CH135" s="133"/>
      <c r="CI135" s="133"/>
      <c r="CJ135" s="133"/>
      <c r="CK135" s="130"/>
      <c r="CL135" s="133"/>
      <c r="CM135" s="133"/>
      <c r="CN135" s="133"/>
      <c r="CO135" s="137"/>
      <c r="CP135" s="137"/>
      <c r="CQ135" s="133"/>
    </row>
    <row r="136" spans="1:95" s="10" customFormat="1" ht="12.75" customHeight="1">
      <c r="A136" s="127">
        <v>88</v>
      </c>
      <c r="B136" s="128" t="s">
        <v>336</v>
      </c>
      <c r="C136" s="129" t="s">
        <v>337</v>
      </c>
      <c r="D136" s="130">
        <v>1</v>
      </c>
      <c r="E136" s="131">
        <v>141</v>
      </c>
      <c r="F136" s="132">
        <v>20</v>
      </c>
      <c r="G136" s="133">
        <v>1.5</v>
      </c>
      <c r="H136" s="132">
        <v>890</v>
      </c>
      <c r="I136" s="133">
        <v>2</v>
      </c>
      <c r="J136" s="14">
        <f t="shared" si="0"/>
        <v>47.8</v>
      </c>
      <c r="K136" s="133">
        <v>1.2</v>
      </c>
      <c r="L136" s="2">
        <f t="shared" si="3"/>
        <v>9.559999999999995</v>
      </c>
      <c r="M136" s="2">
        <f t="shared" si="1"/>
        <v>9.559999999999995</v>
      </c>
      <c r="N136" s="138">
        <f t="shared" si="2"/>
        <v>57.35999999999999</v>
      </c>
      <c r="O136" s="132"/>
      <c r="P136" s="133"/>
      <c r="Q136" s="133"/>
      <c r="R136" s="133"/>
      <c r="S136" s="38">
        <f t="shared" si="4"/>
        <v>57.35999999999999</v>
      </c>
      <c r="T136" s="133">
        <v>1</v>
      </c>
      <c r="U136" s="133">
        <v>6</v>
      </c>
      <c r="V136" s="133">
        <v>47.5</v>
      </c>
      <c r="W136" s="135" t="s">
        <v>338</v>
      </c>
      <c r="X136" s="136">
        <v>3</v>
      </c>
      <c r="Y136" s="137"/>
      <c r="Z136" s="133"/>
      <c r="AA136" s="133"/>
      <c r="AB136" s="133"/>
      <c r="AC136" s="133"/>
      <c r="AD136" s="133"/>
      <c r="AE136" s="130"/>
      <c r="AF136" s="133"/>
      <c r="AG136" s="133"/>
      <c r="AH136" s="133"/>
      <c r="AI136" s="133"/>
      <c r="AJ136" s="133"/>
      <c r="AK136" s="130">
        <f>S136</f>
        <v>57.35999999999999</v>
      </c>
      <c r="AL136" s="133"/>
      <c r="AM136" s="133"/>
      <c r="AN136" s="133"/>
      <c r="AO136" s="130"/>
      <c r="AP136" s="133"/>
      <c r="AQ136" s="133"/>
      <c r="AR136" s="130"/>
      <c r="AS136" s="133"/>
      <c r="AT136" s="133"/>
      <c r="AU136" s="130"/>
      <c r="AV136" s="130"/>
      <c r="AW136" s="133"/>
      <c r="AX136" s="133"/>
      <c r="AY136" s="133"/>
      <c r="AZ136" s="133"/>
      <c r="BA136" s="133"/>
      <c r="BB136" s="133"/>
      <c r="BC136" s="133"/>
      <c r="BD136" s="133"/>
      <c r="BE136" s="133"/>
      <c r="BF136" s="133"/>
      <c r="BG136" s="133"/>
      <c r="BH136" s="133"/>
      <c r="BI136" s="133"/>
      <c r="BJ136" s="133"/>
      <c r="BK136" s="133"/>
      <c r="BL136" s="133"/>
      <c r="BM136" s="133"/>
      <c r="BN136" s="133"/>
      <c r="BO136" s="133"/>
      <c r="BP136" s="133"/>
      <c r="BQ136" s="133"/>
      <c r="BR136" s="133"/>
      <c r="BS136" s="133"/>
      <c r="BT136" s="133"/>
      <c r="BU136" s="133"/>
      <c r="BV136" s="133"/>
      <c r="BW136" s="133"/>
      <c r="BX136" s="133"/>
      <c r="BY136" s="133"/>
      <c r="BZ136" s="133"/>
      <c r="CA136" s="133"/>
      <c r="CB136" s="133"/>
      <c r="CC136" s="133"/>
      <c r="CD136" s="133"/>
      <c r="CE136" s="133"/>
      <c r="CF136" s="133"/>
      <c r="CG136" s="133"/>
      <c r="CH136" s="133"/>
      <c r="CI136" s="133"/>
      <c r="CJ136" s="133"/>
      <c r="CK136" s="133"/>
      <c r="CL136" s="133"/>
      <c r="CM136" s="133"/>
      <c r="CN136" s="133"/>
      <c r="CO136" s="137"/>
      <c r="CP136" s="137"/>
      <c r="CQ136" s="133"/>
    </row>
    <row r="137" spans="1:95" s="10" customFormat="1" ht="12.75" customHeight="1">
      <c r="A137" s="127">
        <v>89</v>
      </c>
      <c r="B137" s="128">
        <v>38591</v>
      </c>
      <c r="C137" s="129" t="s">
        <v>340</v>
      </c>
      <c r="D137" s="130">
        <v>1</v>
      </c>
      <c r="E137" s="131">
        <v>142</v>
      </c>
      <c r="F137" s="132">
        <v>28</v>
      </c>
      <c r="G137" s="133">
        <v>1.5</v>
      </c>
      <c r="H137" s="132">
        <v>700</v>
      </c>
      <c r="I137" s="133">
        <v>2</v>
      </c>
      <c r="J137" s="14">
        <f t="shared" si="0"/>
        <v>56</v>
      </c>
      <c r="K137" s="133">
        <v>1.3</v>
      </c>
      <c r="L137" s="2">
        <f t="shared" si="3"/>
        <v>16.799999999999997</v>
      </c>
      <c r="M137" s="2">
        <f t="shared" si="1"/>
        <v>16.799999999999997</v>
      </c>
      <c r="N137" s="138">
        <f t="shared" si="2"/>
        <v>72.8</v>
      </c>
      <c r="O137" s="132"/>
      <c r="P137" s="133"/>
      <c r="Q137" s="133"/>
      <c r="R137" s="133"/>
      <c r="S137" s="38">
        <f t="shared" si="4"/>
        <v>72.8</v>
      </c>
      <c r="T137" s="133">
        <v>1</v>
      </c>
      <c r="U137" s="133">
        <v>2</v>
      </c>
      <c r="V137" s="133">
        <v>56</v>
      </c>
      <c r="W137" s="135" t="s">
        <v>120</v>
      </c>
      <c r="X137" s="136">
        <v>0</v>
      </c>
      <c r="Y137" s="137"/>
      <c r="Z137" s="133"/>
      <c r="AA137" s="133"/>
      <c r="AB137" s="133"/>
      <c r="AC137" s="133"/>
      <c r="AD137" s="133"/>
      <c r="AE137" s="130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0"/>
      <c r="AP137" s="133"/>
      <c r="AQ137" s="133"/>
      <c r="AR137" s="130"/>
      <c r="AS137" s="133"/>
      <c r="AT137" s="133"/>
      <c r="AU137" s="130">
        <f>S137</f>
        <v>72.8</v>
      </c>
      <c r="AV137" s="130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3"/>
      <c r="BM137" s="133"/>
      <c r="BN137" s="133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3"/>
      <c r="CB137" s="133"/>
      <c r="CC137" s="133"/>
      <c r="CD137" s="133"/>
      <c r="CE137" s="133"/>
      <c r="CF137" s="133"/>
      <c r="CG137" s="133"/>
      <c r="CH137" s="133"/>
      <c r="CI137" s="133"/>
      <c r="CJ137" s="133"/>
      <c r="CK137" s="133"/>
      <c r="CL137" s="133"/>
      <c r="CM137" s="133"/>
      <c r="CN137" s="133"/>
      <c r="CO137" s="137"/>
      <c r="CP137" s="137"/>
      <c r="CQ137" s="133"/>
    </row>
    <row r="138" spans="1:95" s="10" customFormat="1" ht="12.75" customHeight="1">
      <c r="A138" s="127">
        <v>90</v>
      </c>
      <c r="B138" s="128" t="s">
        <v>419</v>
      </c>
      <c r="C138" s="129" t="s">
        <v>420</v>
      </c>
      <c r="D138" s="130">
        <v>22</v>
      </c>
      <c r="E138" s="131">
        <v>1</v>
      </c>
      <c r="F138" s="132">
        <v>364</v>
      </c>
      <c r="G138" s="133">
        <v>1.5</v>
      </c>
      <c r="H138" s="132">
        <v>8250</v>
      </c>
      <c r="I138" s="133">
        <v>2</v>
      </c>
      <c r="J138" s="14">
        <f t="shared" si="0"/>
        <v>711</v>
      </c>
      <c r="K138" s="133">
        <v>1</v>
      </c>
      <c r="L138" s="2">
        <f t="shared" si="3"/>
        <v>0</v>
      </c>
      <c r="M138" s="2">
        <f t="shared" si="1"/>
        <v>0</v>
      </c>
      <c r="N138" s="138">
        <f t="shared" si="2"/>
        <v>711</v>
      </c>
      <c r="O138" s="132"/>
      <c r="P138" s="133"/>
      <c r="Q138" s="133">
        <v>22</v>
      </c>
      <c r="R138" s="133"/>
      <c r="S138" s="38">
        <f t="shared" si="4"/>
        <v>733</v>
      </c>
      <c r="T138" s="133">
        <v>2</v>
      </c>
      <c r="U138" s="133">
        <v>2</v>
      </c>
      <c r="V138" s="133">
        <v>733</v>
      </c>
      <c r="W138" s="135" t="s">
        <v>227</v>
      </c>
      <c r="X138" s="136">
        <v>0</v>
      </c>
      <c r="Y138" s="137"/>
      <c r="Z138" s="133"/>
      <c r="AA138" s="133"/>
      <c r="AB138" s="133"/>
      <c r="AC138" s="133"/>
      <c r="AD138" s="133"/>
      <c r="AE138" s="130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0"/>
      <c r="AP138" s="133"/>
      <c r="AQ138" s="133"/>
      <c r="AR138" s="130"/>
      <c r="AS138" s="133"/>
      <c r="AT138" s="133"/>
      <c r="AU138" s="130"/>
      <c r="AV138" s="130"/>
      <c r="AW138" s="133"/>
      <c r="AX138" s="133"/>
      <c r="AY138" s="133"/>
      <c r="AZ138" s="133"/>
      <c r="BA138" s="130">
        <f>S138</f>
        <v>733</v>
      </c>
      <c r="BB138" s="133"/>
      <c r="BC138" s="133"/>
      <c r="BD138" s="133"/>
      <c r="BE138" s="133"/>
      <c r="BF138" s="133"/>
      <c r="BG138" s="133"/>
      <c r="BH138" s="133"/>
      <c r="BI138" s="130">
        <f>S138</f>
        <v>733</v>
      </c>
      <c r="BJ138" s="133"/>
      <c r="BK138" s="133"/>
      <c r="BL138" s="133"/>
      <c r="BM138" s="133"/>
      <c r="BN138" s="133"/>
      <c r="BO138" s="133"/>
      <c r="BP138" s="133"/>
      <c r="BQ138" s="133"/>
      <c r="BR138" s="133"/>
      <c r="BS138" s="133"/>
      <c r="BT138" s="133"/>
      <c r="BU138" s="133"/>
      <c r="BV138" s="133"/>
      <c r="BW138" s="133"/>
      <c r="BX138" s="133"/>
      <c r="BY138" s="133"/>
      <c r="BZ138" s="133"/>
      <c r="CA138" s="133"/>
      <c r="CB138" s="133"/>
      <c r="CC138" s="133"/>
      <c r="CD138" s="133"/>
      <c r="CE138" s="133"/>
      <c r="CF138" s="133"/>
      <c r="CG138" s="133"/>
      <c r="CH138" s="133"/>
      <c r="CI138" s="133"/>
      <c r="CJ138" s="133"/>
      <c r="CK138" s="133"/>
      <c r="CL138" s="133"/>
      <c r="CM138" s="133"/>
      <c r="CN138" s="133"/>
      <c r="CO138" s="137"/>
      <c r="CP138" s="137"/>
      <c r="CQ138" s="133"/>
    </row>
    <row r="139" spans="1:95" s="10" customFormat="1" ht="12.75" customHeight="1">
      <c r="A139" s="127">
        <v>91</v>
      </c>
      <c r="B139" s="128">
        <v>38599</v>
      </c>
      <c r="C139" s="129" t="s">
        <v>342</v>
      </c>
      <c r="D139" s="130">
        <v>1</v>
      </c>
      <c r="E139" s="131">
        <v>1</v>
      </c>
      <c r="F139" s="132">
        <v>6</v>
      </c>
      <c r="G139" s="133">
        <v>3</v>
      </c>
      <c r="H139" s="132">
        <v>200</v>
      </c>
      <c r="I139" s="133">
        <v>2</v>
      </c>
      <c r="J139" s="14">
        <f t="shared" si="0"/>
        <v>22</v>
      </c>
      <c r="K139" s="133">
        <v>1</v>
      </c>
      <c r="L139" s="2">
        <f t="shared" si="3"/>
        <v>0</v>
      </c>
      <c r="M139" s="2">
        <f t="shared" si="1"/>
        <v>0</v>
      </c>
      <c r="N139" s="138">
        <f t="shared" si="2"/>
        <v>22</v>
      </c>
      <c r="O139" s="132"/>
      <c r="P139" s="133"/>
      <c r="Q139" s="133"/>
      <c r="R139" s="133"/>
      <c r="S139" s="38">
        <f t="shared" si="4"/>
        <v>22</v>
      </c>
      <c r="T139" s="133">
        <v>2</v>
      </c>
      <c r="U139" s="133">
        <v>2</v>
      </c>
      <c r="V139" s="133">
        <v>22</v>
      </c>
      <c r="W139" s="135" t="s">
        <v>1</v>
      </c>
      <c r="X139" s="136">
        <v>0</v>
      </c>
      <c r="Y139" s="137"/>
      <c r="Z139" s="133"/>
      <c r="AA139" s="133"/>
      <c r="AB139" s="130">
        <f>S139</f>
        <v>22</v>
      </c>
      <c r="AC139" s="130"/>
      <c r="AD139" s="133"/>
      <c r="AE139" s="130">
        <f>S139</f>
        <v>22</v>
      </c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0"/>
      <c r="AP139" s="133"/>
      <c r="AQ139" s="133"/>
      <c r="AR139" s="130"/>
      <c r="AS139" s="133"/>
      <c r="AT139" s="133"/>
      <c r="AU139" s="130"/>
      <c r="AV139" s="130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3"/>
      <c r="BM139" s="133"/>
      <c r="BN139" s="133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3"/>
      <c r="CB139" s="133"/>
      <c r="CC139" s="133"/>
      <c r="CD139" s="133"/>
      <c r="CE139" s="133"/>
      <c r="CF139" s="133"/>
      <c r="CG139" s="133"/>
      <c r="CH139" s="133"/>
      <c r="CI139" s="133"/>
      <c r="CJ139" s="133"/>
      <c r="CK139" s="133"/>
      <c r="CL139" s="133"/>
      <c r="CM139" s="133"/>
      <c r="CN139" s="133"/>
      <c r="CO139" s="137"/>
      <c r="CP139" s="137"/>
      <c r="CQ139" s="133"/>
    </row>
    <row r="140" spans="1:95" s="10" customFormat="1" ht="12.75" customHeight="1">
      <c r="A140" s="127">
        <v>92</v>
      </c>
      <c r="B140" s="128">
        <v>38599</v>
      </c>
      <c r="C140" s="129" t="s">
        <v>344</v>
      </c>
      <c r="D140" s="130">
        <v>1</v>
      </c>
      <c r="E140" s="131">
        <v>1</v>
      </c>
      <c r="F140" s="132">
        <v>14</v>
      </c>
      <c r="G140" s="133">
        <v>1.5</v>
      </c>
      <c r="H140" s="132">
        <v>700</v>
      </c>
      <c r="I140" s="133">
        <v>2</v>
      </c>
      <c r="J140" s="14">
        <f t="shared" si="0"/>
        <v>35</v>
      </c>
      <c r="K140" s="133">
        <v>1</v>
      </c>
      <c r="L140" s="2">
        <f t="shared" si="3"/>
        <v>0</v>
      </c>
      <c r="M140" s="2">
        <f t="shared" si="1"/>
        <v>0</v>
      </c>
      <c r="N140" s="138">
        <f t="shared" si="2"/>
        <v>35</v>
      </c>
      <c r="O140" s="132"/>
      <c r="P140" s="133"/>
      <c r="Q140" s="133"/>
      <c r="R140" s="133"/>
      <c r="S140" s="38">
        <f t="shared" si="4"/>
        <v>35</v>
      </c>
      <c r="T140" s="133">
        <v>1</v>
      </c>
      <c r="U140" s="133">
        <v>16</v>
      </c>
      <c r="V140" s="133">
        <v>35</v>
      </c>
      <c r="W140" s="135" t="s">
        <v>172</v>
      </c>
      <c r="X140" s="136">
        <v>3</v>
      </c>
      <c r="Y140" s="137"/>
      <c r="Z140" s="133"/>
      <c r="AA140" s="133"/>
      <c r="AB140" s="133"/>
      <c r="AC140" s="133"/>
      <c r="AD140" s="133"/>
      <c r="AE140" s="130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0"/>
      <c r="AP140" s="133"/>
      <c r="AQ140" s="133"/>
      <c r="AR140" s="130"/>
      <c r="AS140" s="133"/>
      <c r="AT140" s="133"/>
      <c r="AU140" s="130"/>
      <c r="AV140" s="130"/>
      <c r="AW140" s="133"/>
      <c r="AX140" s="133"/>
      <c r="AY140" s="133"/>
      <c r="AZ140" s="133"/>
      <c r="BA140" s="133"/>
      <c r="BB140" s="133"/>
      <c r="BC140" s="133"/>
      <c r="BD140" s="133"/>
      <c r="BE140" s="133"/>
      <c r="BF140" s="133"/>
      <c r="BG140" s="133"/>
      <c r="BH140" s="133"/>
      <c r="BI140" s="133"/>
      <c r="BJ140" s="133"/>
      <c r="BK140" s="133"/>
      <c r="BL140" s="133"/>
      <c r="BM140" s="133"/>
      <c r="BN140" s="133"/>
      <c r="BO140" s="133"/>
      <c r="BP140" s="133"/>
      <c r="BQ140" s="133"/>
      <c r="BR140" s="133"/>
      <c r="BS140" s="133"/>
      <c r="BT140" s="133"/>
      <c r="BU140" s="133"/>
      <c r="BV140" s="133"/>
      <c r="BW140" s="130">
        <f>S140+X140</f>
        <v>38</v>
      </c>
      <c r="BX140" s="133"/>
      <c r="BY140" s="133"/>
      <c r="BZ140" s="133"/>
      <c r="CA140" s="133"/>
      <c r="CB140" s="133"/>
      <c r="CC140" s="133"/>
      <c r="CD140" s="133"/>
      <c r="CE140" s="133"/>
      <c r="CF140" s="133"/>
      <c r="CG140" s="133"/>
      <c r="CH140" s="133"/>
      <c r="CI140" s="133"/>
      <c r="CJ140" s="133"/>
      <c r="CK140" s="133"/>
      <c r="CL140" s="133"/>
      <c r="CM140" s="133"/>
      <c r="CN140" s="133"/>
      <c r="CO140" s="137"/>
      <c r="CP140" s="137"/>
      <c r="CQ140" s="133"/>
    </row>
    <row r="141" spans="1:95" s="10" customFormat="1" ht="12.75" customHeight="1">
      <c r="A141" s="127">
        <v>93</v>
      </c>
      <c r="B141" s="128" t="s">
        <v>346</v>
      </c>
      <c r="C141" s="129" t="s">
        <v>347</v>
      </c>
      <c r="D141" s="130">
        <v>4</v>
      </c>
      <c r="E141" s="131">
        <v>1</v>
      </c>
      <c r="F141" s="132">
        <v>10</v>
      </c>
      <c r="G141" s="133">
        <v>1.5</v>
      </c>
      <c r="H141" s="132">
        <v>150</v>
      </c>
      <c r="I141" s="133">
        <v>2</v>
      </c>
      <c r="J141" s="14">
        <f t="shared" si="0"/>
        <v>18</v>
      </c>
      <c r="K141" s="133">
        <v>1</v>
      </c>
      <c r="L141" s="2">
        <f t="shared" si="3"/>
        <v>0</v>
      </c>
      <c r="M141" s="2">
        <f t="shared" si="1"/>
        <v>0</v>
      </c>
      <c r="N141" s="138">
        <f t="shared" si="2"/>
        <v>18</v>
      </c>
      <c r="O141" s="132"/>
      <c r="P141" s="133"/>
      <c r="Q141" s="133">
        <v>4</v>
      </c>
      <c r="R141" s="133"/>
      <c r="S141" s="38">
        <f t="shared" si="4"/>
        <v>22</v>
      </c>
      <c r="T141" s="133">
        <v>1</v>
      </c>
      <c r="U141" s="133">
        <v>4</v>
      </c>
      <c r="V141" s="133">
        <v>96</v>
      </c>
      <c r="W141" s="135" t="s">
        <v>120</v>
      </c>
      <c r="X141" s="136">
        <v>12</v>
      </c>
      <c r="Y141" s="137"/>
      <c r="Z141" s="133"/>
      <c r="AA141" s="133"/>
      <c r="AB141" s="133"/>
      <c r="AC141" s="133"/>
      <c r="AD141" s="133"/>
      <c r="AE141" s="130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0"/>
      <c r="AP141" s="133"/>
      <c r="AQ141" s="133"/>
      <c r="AR141" s="130"/>
      <c r="AS141" s="133"/>
      <c r="AT141" s="133"/>
      <c r="AU141" s="130">
        <f>S141+X141</f>
        <v>34</v>
      </c>
      <c r="AV141" s="130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7"/>
      <c r="CP141" s="137"/>
      <c r="CQ141" s="133"/>
    </row>
    <row r="142" spans="1:95" s="10" customFormat="1" ht="12.75" customHeight="1">
      <c r="A142" s="127"/>
      <c r="B142" s="128"/>
      <c r="C142" s="129" t="s">
        <v>348</v>
      </c>
      <c r="D142" s="130"/>
      <c r="E142" s="131">
        <v>31</v>
      </c>
      <c r="F142" s="132">
        <v>126</v>
      </c>
      <c r="G142" s="133">
        <v>0.5</v>
      </c>
      <c r="H142" s="132">
        <v>100</v>
      </c>
      <c r="I142" s="133">
        <v>2</v>
      </c>
      <c r="J142" s="14">
        <f t="shared" si="0"/>
        <v>65</v>
      </c>
      <c r="K142" s="133">
        <v>1</v>
      </c>
      <c r="L142" s="2">
        <f t="shared" si="3"/>
        <v>0</v>
      </c>
      <c r="M142" s="2">
        <f t="shared" si="1"/>
        <v>0</v>
      </c>
      <c r="N142" s="138">
        <f t="shared" si="2"/>
        <v>65</v>
      </c>
      <c r="O142" s="132"/>
      <c r="P142" s="133"/>
      <c r="Q142" s="133"/>
      <c r="R142" s="133"/>
      <c r="S142" s="38">
        <f t="shared" si="4"/>
        <v>65</v>
      </c>
      <c r="T142" s="133"/>
      <c r="U142" s="133"/>
      <c r="V142" s="133"/>
      <c r="W142" s="135"/>
      <c r="X142" s="136"/>
      <c r="Y142" s="137"/>
      <c r="Z142" s="133"/>
      <c r="AA142" s="133"/>
      <c r="AB142" s="133"/>
      <c r="AC142" s="133"/>
      <c r="AD142" s="133"/>
      <c r="AE142" s="130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0"/>
      <c r="AP142" s="133"/>
      <c r="AQ142" s="133"/>
      <c r="AR142" s="130"/>
      <c r="AS142" s="133"/>
      <c r="AT142" s="133"/>
      <c r="AU142" s="130">
        <f>S142</f>
        <v>65</v>
      </c>
      <c r="AV142" s="130"/>
      <c r="AW142" s="133"/>
      <c r="AX142" s="133"/>
      <c r="AY142" s="133"/>
      <c r="AZ142" s="133"/>
      <c r="BA142" s="133"/>
      <c r="BB142" s="133"/>
      <c r="BC142" s="133"/>
      <c r="BD142" s="133"/>
      <c r="BE142" s="133"/>
      <c r="BF142" s="133"/>
      <c r="BG142" s="133"/>
      <c r="BH142" s="133"/>
      <c r="BI142" s="133"/>
      <c r="BJ142" s="133"/>
      <c r="BK142" s="133"/>
      <c r="BL142" s="133"/>
      <c r="BM142" s="133"/>
      <c r="BN142" s="133"/>
      <c r="BO142" s="133"/>
      <c r="BP142" s="133"/>
      <c r="BQ142" s="133"/>
      <c r="BR142" s="133"/>
      <c r="BS142" s="133"/>
      <c r="BT142" s="133"/>
      <c r="BU142" s="133"/>
      <c r="BV142" s="133"/>
      <c r="BW142" s="133"/>
      <c r="BX142" s="133"/>
      <c r="BY142" s="133"/>
      <c r="BZ142" s="133"/>
      <c r="CA142" s="133"/>
      <c r="CB142" s="133"/>
      <c r="CC142" s="133"/>
      <c r="CD142" s="133"/>
      <c r="CE142" s="133"/>
      <c r="CF142" s="133"/>
      <c r="CG142" s="133"/>
      <c r="CH142" s="133"/>
      <c r="CI142" s="133"/>
      <c r="CJ142" s="133"/>
      <c r="CK142" s="133"/>
      <c r="CL142" s="133"/>
      <c r="CM142" s="133"/>
      <c r="CN142" s="133"/>
      <c r="CO142" s="137"/>
      <c r="CP142" s="137"/>
      <c r="CQ142" s="133"/>
    </row>
    <row r="143" spans="1:95" s="10" customFormat="1" ht="12.75" customHeight="1">
      <c r="A143" s="127"/>
      <c r="B143" s="128"/>
      <c r="C143" s="129" t="s">
        <v>349</v>
      </c>
      <c r="D143" s="130"/>
      <c r="E143" s="131">
        <v>32</v>
      </c>
      <c r="F143" s="132">
        <v>6</v>
      </c>
      <c r="G143" s="133">
        <v>1</v>
      </c>
      <c r="H143" s="132">
        <v>0</v>
      </c>
      <c r="I143" s="133">
        <v>2</v>
      </c>
      <c r="J143" s="14">
        <f t="shared" si="0"/>
        <v>6</v>
      </c>
      <c r="K143" s="133">
        <v>1</v>
      </c>
      <c r="L143" s="2">
        <f t="shared" si="3"/>
        <v>0</v>
      </c>
      <c r="M143" s="2">
        <f t="shared" si="1"/>
        <v>0</v>
      </c>
      <c r="N143" s="138">
        <f t="shared" si="2"/>
        <v>6</v>
      </c>
      <c r="O143" s="132"/>
      <c r="P143" s="133"/>
      <c r="Q143" s="133"/>
      <c r="R143" s="133"/>
      <c r="S143" s="38">
        <f t="shared" si="4"/>
        <v>6</v>
      </c>
      <c r="T143" s="133"/>
      <c r="U143" s="133"/>
      <c r="V143" s="133"/>
      <c r="W143" s="135"/>
      <c r="X143" s="136"/>
      <c r="Y143" s="137"/>
      <c r="Z143" s="133"/>
      <c r="AA143" s="133"/>
      <c r="AB143" s="133"/>
      <c r="AC143" s="133"/>
      <c r="AD143" s="133"/>
      <c r="AE143" s="130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0"/>
      <c r="AP143" s="133"/>
      <c r="AQ143" s="133"/>
      <c r="AR143" s="130"/>
      <c r="AS143" s="133"/>
      <c r="AT143" s="133"/>
      <c r="AU143" s="130">
        <f>S143</f>
        <v>6</v>
      </c>
      <c r="AV143" s="130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3"/>
      <c r="BM143" s="133"/>
      <c r="BN143" s="133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3"/>
      <c r="CB143" s="133"/>
      <c r="CC143" s="133"/>
      <c r="CD143" s="133"/>
      <c r="CE143" s="133"/>
      <c r="CF143" s="133"/>
      <c r="CG143" s="133"/>
      <c r="CH143" s="133"/>
      <c r="CI143" s="133"/>
      <c r="CJ143" s="133"/>
      <c r="CK143" s="133"/>
      <c r="CL143" s="133"/>
      <c r="CM143" s="133"/>
      <c r="CN143" s="133"/>
      <c r="CO143" s="137"/>
      <c r="CP143" s="137"/>
      <c r="CQ143" s="133"/>
    </row>
    <row r="144" spans="1:95" s="10" customFormat="1" ht="12.75" customHeight="1">
      <c r="A144" s="127">
        <v>94</v>
      </c>
      <c r="B144" s="128">
        <v>38605</v>
      </c>
      <c r="C144" s="129" t="s">
        <v>352</v>
      </c>
      <c r="D144" s="130">
        <v>1</v>
      </c>
      <c r="E144" s="131">
        <v>1</v>
      </c>
      <c r="F144" s="132">
        <v>22</v>
      </c>
      <c r="G144" s="133">
        <v>1.5</v>
      </c>
      <c r="H144" s="132">
        <v>1200</v>
      </c>
      <c r="I144" s="133">
        <v>2</v>
      </c>
      <c r="J144" s="14">
        <f t="shared" si="0"/>
        <v>57</v>
      </c>
      <c r="K144" s="133">
        <v>1</v>
      </c>
      <c r="L144" s="2">
        <f t="shared" si="3"/>
        <v>0</v>
      </c>
      <c r="M144" s="2">
        <f t="shared" si="1"/>
        <v>0</v>
      </c>
      <c r="N144" s="138">
        <f t="shared" si="2"/>
        <v>57</v>
      </c>
      <c r="O144" s="132"/>
      <c r="P144" s="133"/>
      <c r="Q144" s="133"/>
      <c r="R144" s="133"/>
      <c r="S144" s="38">
        <f t="shared" si="4"/>
        <v>57</v>
      </c>
      <c r="T144" s="133">
        <v>2</v>
      </c>
      <c r="U144" s="133">
        <v>2</v>
      </c>
      <c r="V144" s="133">
        <v>57</v>
      </c>
      <c r="W144" s="135" t="s">
        <v>1</v>
      </c>
      <c r="X144" s="136">
        <v>0</v>
      </c>
      <c r="Y144" s="137"/>
      <c r="Z144" s="133"/>
      <c r="AA144" s="133"/>
      <c r="AB144" s="133"/>
      <c r="AC144" s="133"/>
      <c r="AD144" s="133"/>
      <c r="AE144" s="130">
        <f>S144</f>
        <v>57</v>
      </c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0"/>
      <c r="AP144" s="133"/>
      <c r="AQ144" s="133"/>
      <c r="AR144" s="130"/>
      <c r="AS144" s="133"/>
      <c r="AT144" s="133"/>
      <c r="AU144" s="130"/>
      <c r="AV144" s="130"/>
      <c r="AW144" s="133"/>
      <c r="AX144" s="133"/>
      <c r="AY144" s="133"/>
      <c r="AZ144" s="133"/>
      <c r="BA144" s="133"/>
      <c r="BB144" s="133"/>
      <c r="BC144" s="133"/>
      <c r="BD144" s="133"/>
      <c r="BE144" s="133"/>
      <c r="BF144" s="133"/>
      <c r="BG144" s="133"/>
      <c r="BH144" s="133"/>
      <c r="BI144" s="133"/>
      <c r="BJ144" s="133"/>
      <c r="BK144" s="133"/>
      <c r="BL144" s="133"/>
      <c r="BM144" s="133"/>
      <c r="BN144" s="133"/>
      <c r="BO144" s="133"/>
      <c r="BP144" s="133"/>
      <c r="BQ144" s="133"/>
      <c r="BR144" s="133"/>
      <c r="BS144" s="133"/>
      <c r="BT144" s="133"/>
      <c r="BU144" s="133"/>
      <c r="BV144" s="133"/>
      <c r="BW144" s="133"/>
      <c r="BX144" s="133"/>
      <c r="BY144" s="133"/>
      <c r="BZ144" s="133"/>
      <c r="CA144" s="133"/>
      <c r="CB144" s="133"/>
      <c r="CC144" s="133"/>
      <c r="CD144" s="133"/>
      <c r="CE144" s="133"/>
      <c r="CF144" s="133"/>
      <c r="CG144" s="133"/>
      <c r="CH144" s="133"/>
      <c r="CI144" s="133"/>
      <c r="CJ144" s="133"/>
      <c r="CK144" s="130">
        <f>S144</f>
        <v>57</v>
      </c>
      <c r="CL144" s="133"/>
      <c r="CM144" s="133"/>
      <c r="CN144" s="133"/>
      <c r="CO144" s="137"/>
      <c r="CP144" s="137"/>
      <c r="CQ144" s="133"/>
    </row>
    <row r="145" spans="1:95" s="10" customFormat="1" ht="12.75" customHeight="1">
      <c r="A145" s="127">
        <v>95</v>
      </c>
      <c r="B145" s="128">
        <v>38606</v>
      </c>
      <c r="C145" s="129" t="s">
        <v>354</v>
      </c>
      <c r="D145" s="130">
        <v>1</v>
      </c>
      <c r="E145" s="131">
        <v>1</v>
      </c>
      <c r="F145" s="132">
        <v>7</v>
      </c>
      <c r="G145" s="133">
        <v>3</v>
      </c>
      <c r="H145" s="132">
        <v>300</v>
      </c>
      <c r="I145" s="133">
        <v>2</v>
      </c>
      <c r="J145" s="14">
        <f t="shared" si="0"/>
        <v>27</v>
      </c>
      <c r="K145" s="133">
        <v>1</v>
      </c>
      <c r="L145" s="2">
        <f t="shared" si="3"/>
        <v>0</v>
      </c>
      <c r="M145" s="2">
        <f t="shared" si="1"/>
        <v>0</v>
      </c>
      <c r="N145" s="138">
        <f t="shared" si="2"/>
        <v>27</v>
      </c>
      <c r="O145" s="132"/>
      <c r="P145" s="133"/>
      <c r="Q145" s="133"/>
      <c r="R145" s="133"/>
      <c r="S145" s="38">
        <f t="shared" si="4"/>
        <v>27</v>
      </c>
      <c r="T145" s="133">
        <v>3</v>
      </c>
      <c r="U145" s="133">
        <v>4</v>
      </c>
      <c r="V145" s="133">
        <v>27</v>
      </c>
      <c r="W145" s="135" t="s">
        <v>1</v>
      </c>
      <c r="X145" s="136">
        <v>3</v>
      </c>
      <c r="Y145" s="137"/>
      <c r="Z145" s="133"/>
      <c r="AA145" s="133"/>
      <c r="AB145" s="130">
        <f>S145</f>
        <v>27</v>
      </c>
      <c r="AC145" s="130"/>
      <c r="AD145" s="133"/>
      <c r="AE145" s="130">
        <f>S145+X145</f>
        <v>30</v>
      </c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0"/>
      <c r="AP145" s="133"/>
      <c r="AQ145" s="133"/>
      <c r="AR145" s="130"/>
      <c r="AS145" s="133"/>
      <c r="AT145" s="133"/>
      <c r="AU145" s="130"/>
      <c r="AV145" s="130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3"/>
      <c r="BM145" s="133"/>
      <c r="BN145" s="133"/>
      <c r="BO145" s="130">
        <f>S145</f>
        <v>27</v>
      </c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3"/>
      <c r="CB145" s="133"/>
      <c r="CC145" s="133"/>
      <c r="CD145" s="133"/>
      <c r="CE145" s="133"/>
      <c r="CF145" s="133"/>
      <c r="CG145" s="133"/>
      <c r="CH145" s="133"/>
      <c r="CI145" s="133"/>
      <c r="CJ145" s="133"/>
      <c r="CK145" s="133"/>
      <c r="CL145" s="133"/>
      <c r="CM145" s="133"/>
      <c r="CN145" s="133"/>
      <c r="CO145" s="137"/>
      <c r="CP145" s="137"/>
      <c r="CQ145" s="133"/>
    </row>
    <row r="146" spans="1:95" s="10" customFormat="1" ht="12.75" customHeight="1">
      <c r="A146" s="127">
        <v>96</v>
      </c>
      <c r="B146" s="128">
        <v>38612</v>
      </c>
      <c r="C146" s="129" t="s">
        <v>369</v>
      </c>
      <c r="D146" s="130">
        <v>1</v>
      </c>
      <c r="E146" s="131">
        <v>141</v>
      </c>
      <c r="F146" s="132">
        <v>21.9</v>
      </c>
      <c r="G146" s="133">
        <v>1.5</v>
      </c>
      <c r="H146" s="132">
        <v>480</v>
      </c>
      <c r="I146" s="133">
        <v>2</v>
      </c>
      <c r="J146" s="14">
        <f t="shared" si="0"/>
        <v>42.449999999999996</v>
      </c>
      <c r="K146" s="133">
        <v>1.2</v>
      </c>
      <c r="L146" s="2">
        <f t="shared" si="3"/>
        <v>8.489999999999995</v>
      </c>
      <c r="M146" s="2">
        <f t="shared" si="1"/>
        <v>8.489999999999995</v>
      </c>
      <c r="N146" s="138">
        <f t="shared" si="2"/>
        <v>50.93999999999999</v>
      </c>
      <c r="O146" s="132"/>
      <c r="P146" s="133"/>
      <c r="Q146" s="133"/>
      <c r="R146" s="133"/>
      <c r="S146" s="38">
        <f t="shared" si="4"/>
        <v>50.93999999999999</v>
      </c>
      <c r="T146" s="133">
        <v>2</v>
      </c>
      <c r="U146" s="133">
        <v>6</v>
      </c>
      <c r="V146" s="133">
        <v>42.5</v>
      </c>
      <c r="W146" s="135" t="s">
        <v>370</v>
      </c>
      <c r="X146" s="136">
        <v>3</v>
      </c>
      <c r="Y146" s="137"/>
      <c r="Z146" s="133"/>
      <c r="AA146" s="133"/>
      <c r="AB146" s="130"/>
      <c r="AC146" s="130"/>
      <c r="AD146" s="133"/>
      <c r="AE146" s="130"/>
      <c r="AF146" s="133"/>
      <c r="AG146" s="133"/>
      <c r="AH146" s="133"/>
      <c r="AI146" s="133"/>
      <c r="AJ146" s="130">
        <f>S146</f>
        <v>50.93999999999999</v>
      </c>
      <c r="AK146" s="130">
        <f>S146</f>
        <v>50.93999999999999</v>
      </c>
      <c r="AL146" s="133"/>
      <c r="AM146" s="133"/>
      <c r="AN146" s="133"/>
      <c r="AO146" s="130"/>
      <c r="AP146" s="133"/>
      <c r="AQ146" s="133"/>
      <c r="AR146" s="130"/>
      <c r="AS146" s="133"/>
      <c r="AT146" s="133"/>
      <c r="AU146" s="130"/>
      <c r="AV146" s="130"/>
      <c r="AW146" s="133"/>
      <c r="AX146" s="133"/>
      <c r="AY146" s="133"/>
      <c r="AZ146" s="133"/>
      <c r="BA146" s="133"/>
      <c r="BB146" s="133"/>
      <c r="BC146" s="133"/>
      <c r="BD146" s="133"/>
      <c r="BE146" s="133"/>
      <c r="BF146" s="133"/>
      <c r="BG146" s="133"/>
      <c r="BH146" s="133"/>
      <c r="BI146" s="133"/>
      <c r="BJ146" s="133"/>
      <c r="BK146" s="133"/>
      <c r="BL146" s="133"/>
      <c r="BM146" s="133"/>
      <c r="BN146" s="133"/>
      <c r="BO146" s="130"/>
      <c r="BP146" s="133"/>
      <c r="BQ146" s="133"/>
      <c r="BR146" s="133"/>
      <c r="BS146" s="133"/>
      <c r="BT146" s="133"/>
      <c r="BU146" s="133"/>
      <c r="BV146" s="133"/>
      <c r="BW146" s="133"/>
      <c r="BX146" s="133"/>
      <c r="BY146" s="133"/>
      <c r="BZ146" s="133"/>
      <c r="CA146" s="133"/>
      <c r="CB146" s="133"/>
      <c r="CC146" s="133"/>
      <c r="CD146" s="133"/>
      <c r="CE146" s="133"/>
      <c r="CF146" s="133"/>
      <c r="CG146" s="133"/>
      <c r="CH146" s="133"/>
      <c r="CI146" s="133"/>
      <c r="CJ146" s="133"/>
      <c r="CK146" s="133"/>
      <c r="CL146" s="133"/>
      <c r="CM146" s="133"/>
      <c r="CN146" s="133"/>
      <c r="CO146" s="137"/>
      <c r="CP146" s="137"/>
      <c r="CQ146" s="133"/>
    </row>
    <row r="147" spans="1:95" s="10" customFormat="1" ht="12.75" customHeight="1">
      <c r="A147" s="127">
        <v>97</v>
      </c>
      <c r="B147" s="128">
        <v>38612</v>
      </c>
      <c r="C147" s="129" t="s">
        <v>403</v>
      </c>
      <c r="D147" s="130">
        <v>1</v>
      </c>
      <c r="E147" s="131">
        <v>1</v>
      </c>
      <c r="F147" s="132">
        <v>18.2</v>
      </c>
      <c r="G147" s="133">
        <v>1.5</v>
      </c>
      <c r="H147" s="132">
        <v>700</v>
      </c>
      <c r="I147" s="133">
        <v>2</v>
      </c>
      <c r="J147" s="14">
        <f t="shared" si="0"/>
        <v>41.3</v>
      </c>
      <c r="K147" s="133">
        <v>1</v>
      </c>
      <c r="L147" s="2">
        <f t="shared" si="3"/>
        <v>0</v>
      </c>
      <c r="M147" s="2">
        <f t="shared" si="1"/>
        <v>0</v>
      </c>
      <c r="N147" s="138">
        <f t="shared" si="2"/>
        <v>41.3</v>
      </c>
      <c r="O147" s="132"/>
      <c r="P147" s="133"/>
      <c r="Q147" s="133"/>
      <c r="R147" s="133"/>
      <c r="S147" s="38">
        <f t="shared" si="4"/>
        <v>41.3</v>
      </c>
      <c r="T147" s="133">
        <v>2</v>
      </c>
      <c r="U147" s="133">
        <v>2</v>
      </c>
      <c r="V147" s="133">
        <v>41</v>
      </c>
      <c r="W147" s="135" t="s">
        <v>220</v>
      </c>
      <c r="X147" s="136">
        <v>0</v>
      </c>
      <c r="Y147" s="137"/>
      <c r="Z147" s="133"/>
      <c r="AA147" s="133"/>
      <c r="AB147" s="130"/>
      <c r="AC147" s="130"/>
      <c r="AD147" s="133"/>
      <c r="AE147" s="130"/>
      <c r="AF147" s="133"/>
      <c r="AG147" s="133"/>
      <c r="AH147" s="133"/>
      <c r="AI147" s="133"/>
      <c r="AJ147" s="130"/>
      <c r="AK147" s="130"/>
      <c r="AL147" s="133"/>
      <c r="AM147" s="133"/>
      <c r="AN147" s="133"/>
      <c r="AO147" s="130"/>
      <c r="AP147" s="133"/>
      <c r="AQ147" s="133"/>
      <c r="AR147" s="130"/>
      <c r="AS147" s="133"/>
      <c r="AT147" s="133"/>
      <c r="AU147" s="130"/>
      <c r="AV147" s="130"/>
      <c r="AW147" s="133"/>
      <c r="AX147" s="133"/>
      <c r="AY147" s="133"/>
      <c r="AZ147" s="133"/>
      <c r="BA147" s="130">
        <f>S147</f>
        <v>41.3</v>
      </c>
      <c r="BB147" s="133"/>
      <c r="BC147" s="133"/>
      <c r="BD147" s="133"/>
      <c r="BE147" s="133"/>
      <c r="BF147" s="133"/>
      <c r="BG147" s="133"/>
      <c r="BH147" s="133"/>
      <c r="BI147" s="130">
        <f>S147</f>
        <v>41.3</v>
      </c>
      <c r="BJ147" s="133"/>
      <c r="BK147" s="133"/>
      <c r="BL147" s="133"/>
      <c r="BM147" s="133"/>
      <c r="BN147" s="133"/>
      <c r="BO147" s="130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3"/>
      <c r="CB147" s="133"/>
      <c r="CC147" s="133"/>
      <c r="CD147" s="133"/>
      <c r="CE147" s="133"/>
      <c r="CF147" s="133"/>
      <c r="CG147" s="133"/>
      <c r="CH147" s="133"/>
      <c r="CI147" s="133"/>
      <c r="CJ147" s="133"/>
      <c r="CK147" s="133"/>
      <c r="CL147" s="133"/>
      <c r="CM147" s="133"/>
      <c r="CN147" s="133"/>
      <c r="CO147" s="137"/>
      <c r="CP147" s="137"/>
      <c r="CQ147" s="133"/>
    </row>
    <row r="148" spans="1:95" s="10" customFormat="1" ht="12.75" customHeight="1">
      <c r="A148" s="127">
        <v>98</v>
      </c>
      <c r="B148" s="128" t="s">
        <v>356</v>
      </c>
      <c r="C148" s="129" t="s">
        <v>357</v>
      </c>
      <c r="D148" s="130">
        <v>2</v>
      </c>
      <c r="E148" s="131">
        <v>61</v>
      </c>
      <c r="F148" s="132"/>
      <c r="G148" s="133"/>
      <c r="H148" s="132"/>
      <c r="I148" s="133"/>
      <c r="J148" s="14">
        <f t="shared" si="0"/>
        <v>0</v>
      </c>
      <c r="K148" s="133"/>
      <c r="L148" s="2">
        <f t="shared" si="3"/>
        <v>0</v>
      </c>
      <c r="M148" s="2">
        <f t="shared" si="1"/>
        <v>0</v>
      </c>
      <c r="N148" s="138">
        <f t="shared" si="2"/>
        <v>0</v>
      </c>
      <c r="O148" s="132">
        <v>3</v>
      </c>
      <c r="P148" s="133">
        <v>7</v>
      </c>
      <c r="Q148" s="133">
        <v>4</v>
      </c>
      <c r="R148" s="133"/>
      <c r="S148" s="38">
        <f t="shared" si="4"/>
        <v>25</v>
      </c>
      <c r="T148" s="133">
        <v>9</v>
      </c>
      <c r="U148" s="133">
        <v>15</v>
      </c>
      <c r="V148" s="133">
        <v>64</v>
      </c>
      <c r="W148" s="135" t="s">
        <v>1</v>
      </c>
      <c r="X148" s="136">
        <v>10</v>
      </c>
      <c r="Y148" s="137"/>
      <c r="Z148" s="133"/>
      <c r="AA148" s="133"/>
      <c r="AB148" s="130">
        <f>S148</f>
        <v>25</v>
      </c>
      <c r="AC148" s="130"/>
      <c r="AD148" s="133"/>
      <c r="AE148" s="130">
        <f>S148+X148</f>
        <v>35</v>
      </c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0"/>
      <c r="AP148" s="133"/>
      <c r="AQ148" s="133"/>
      <c r="AR148" s="130"/>
      <c r="AS148" s="133"/>
      <c r="AT148" s="133"/>
      <c r="AU148" s="130"/>
      <c r="AV148" s="130">
        <f>S148</f>
        <v>25</v>
      </c>
      <c r="AW148" s="133"/>
      <c r="AX148" s="133"/>
      <c r="AY148" s="133"/>
      <c r="AZ148" s="133"/>
      <c r="BA148" s="133"/>
      <c r="BB148" s="133"/>
      <c r="BC148" s="133"/>
      <c r="BD148" s="130">
        <f>S148</f>
        <v>25</v>
      </c>
      <c r="BE148" s="130">
        <f>S148</f>
        <v>25</v>
      </c>
      <c r="BF148" s="130"/>
      <c r="BG148" s="133"/>
      <c r="BH148" s="133"/>
      <c r="BI148" s="133"/>
      <c r="BJ148" s="133"/>
      <c r="BK148" s="133"/>
      <c r="BL148" s="133"/>
      <c r="BM148" s="133"/>
      <c r="BN148" s="133"/>
      <c r="BO148" s="133"/>
      <c r="BP148" s="133"/>
      <c r="BQ148" s="133"/>
      <c r="BR148" s="133"/>
      <c r="BS148" s="130">
        <f>S148</f>
        <v>25</v>
      </c>
      <c r="BT148" s="133"/>
      <c r="BU148" s="133"/>
      <c r="BV148" s="133"/>
      <c r="BW148" s="133"/>
      <c r="BX148" s="133"/>
      <c r="BY148" s="133"/>
      <c r="BZ148" s="133"/>
      <c r="CA148" s="130">
        <f>S148</f>
        <v>25</v>
      </c>
      <c r="CB148" s="133"/>
      <c r="CC148" s="133"/>
      <c r="CD148" s="133"/>
      <c r="CE148" s="133"/>
      <c r="CF148" s="133"/>
      <c r="CG148" s="130">
        <f>S148</f>
        <v>25</v>
      </c>
      <c r="CH148" s="133"/>
      <c r="CI148" s="133"/>
      <c r="CJ148" s="133"/>
      <c r="CK148" s="130">
        <f>S148</f>
        <v>25</v>
      </c>
      <c r="CL148" s="133"/>
      <c r="CM148" s="133"/>
      <c r="CN148" s="133"/>
      <c r="CO148" s="137"/>
      <c r="CP148" s="137"/>
      <c r="CQ148" s="133"/>
    </row>
    <row r="149" spans="1:95" s="10" customFormat="1" ht="12.75" customHeight="1">
      <c r="A149" s="127"/>
      <c r="B149" s="128"/>
      <c r="C149" s="129"/>
      <c r="D149" s="130"/>
      <c r="E149" s="131">
        <v>31</v>
      </c>
      <c r="F149" s="132">
        <v>36</v>
      </c>
      <c r="G149" s="133">
        <v>0.5</v>
      </c>
      <c r="H149" s="132">
        <v>900</v>
      </c>
      <c r="I149" s="133">
        <v>2</v>
      </c>
      <c r="J149" s="14">
        <f t="shared" si="0"/>
        <v>36</v>
      </c>
      <c r="K149" s="133">
        <v>1</v>
      </c>
      <c r="L149" s="2">
        <f t="shared" si="3"/>
        <v>0</v>
      </c>
      <c r="M149" s="2">
        <f t="shared" si="1"/>
        <v>0</v>
      </c>
      <c r="N149" s="138">
        <f t="shared" si="2"/>
        <v>36</v>
      </c>
      <c r="O149" s="132"/>
      <c r="P149" s="133"/>
      <c r="Q149" s="133"/>
      <c r="R149" s="133"/>
      <c r="S149" s="38">
        <f t="shared" si="4"/>
        <v>36</v>
      </c>
      <c r="T149" s="133"/>
      <c r="U149" s="133"/>
      <c r="V149" s="133"/>
      <c r="W149" s="135"/>
      <c r="X149" s="136"/>
      <c r="Y149" s="137"/>
      <c r="Z149" s="133"/>
      <c r="AA149" s="133"/>
      <c r="AB149" s="130">
        <f>S149</f>
        <v>36</v>
      </c>
      <c r="AC149" s="130"/>
      <c r="AD149" s="133"/>
      <c r="AE149" s="130">
        <f>S149</f>
        <v>36</v>
      </c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0"/>
      <c r="AP149" s="133"/>
      <c r="AQ149" s="133"/>
      <c r="AR149" s="130"/>
      <c r="AS149" s="133"/>
      <c r="AT149" s="133"/>
      <c r="AU149" s="130"/>
      <c r="AV149" s="130">
        <f>S149</f>
        <v>36</v>
      </c>
      <c r="AW149" s="133"/>
      <c r="AX149" s="133"/>
      <c r="AY149" s="133"/>
      <c r="AZ149" s="133"/>
      <c r="BA149" s="133"/>
      <c r="BB149" s="133"/>
      <c r="BC149" s="133"/>
      <c r="BD149" s="130">
        <f>S149</f>
        <v>36</v>
      </c>
      <c r="BE149" s="130">
        <f>S149</f>
        <v>36</v>
      </c>
      <c r="BF149" s="130"/>
      <c r="BG149" s="133"/>
      <c r="BH149" s="133"/>
      <c r="BI149" s="133"/>
      <c r="BJ149" s="133"/>
      <c r="BK149" s="133"/>
      <c r="BL149" s="133"/>
      <c r="BM149" s="133"/>
      <c r="BN149" s="133"/>
      <c r="BO149" s="133"/>
      <c r="BP149" s="133"/>
      <c r="BQ149" s="133"/>
      <c r="BR149" s="133"/>
      <c r="BS149" s="130">
        <f>S149</f>
        <v>36</v>
      </c>
      <c r="BT149" s="133"/>
      <c r="BU149" s="133"/>
      <c r="BV149" s="133"/>
      <c r="BW149" s="133"/>
      <c r="BX149" s="133"/>
      <c r="BY149" s="133"/>
      <c r="BZ149" s="133"/>
      <c r="CA149" s="130">
        <f>S149</f>
        <v>36</v>
      </c>
      <c r="CB149" s="133"/>
      <c r="CC149" s="133"/>
      <c r="CD149" s="133"/>
      <c r="CE149" s="133"/>
      <c r="CF149" s="133"/>
      <c r="CG149" s="130">
        <f>S149</f>
        <v>36</v>
      </c>
      <c r="CH149" s="133"/>
      <c r="CI149" s="133"/>
      <c r="CJ149" s="133"/>
      <c r="CK149" s="130">
        <f>S149</f>
        <v>36</v>
      </c>
      <c r="CL149" s="133"/>
      <c r="CM149" s="133"/>
      <c r="CN149" s="133"/>
      <c r="CO149" s="137"/>
      <c r="CP149" s="137"/>
      <c r="CQ149" s="133"/>
    </row>
    <row r="150" spans="1:95" s="10" customFormat="1" ht="12.75" customHeight="1">
      <c r="A150" s="127">
        <v>99</v>
      </c>
      <c r="B150" s="128">
        <v>38619</v>
      </c>
      <c r="C150" s="129" t="s">
        <v>377</v>
      </c>
      <c r="D150" s="130">
        <v>1</v>
      </c>
      <c r="E150" s="131">
        <v>142</v>
      </c>
      <c r="F150" s="132">
        <v>30</v>
      </c>
      <c r="G150" s="133">
        <v>1.5</v>
      </c>
      <c r="H150" s="132">
        <v>805</v>
      </c>
      <c r="I150" s="133">
        <v>2</v>
      </c>
      <c r="J150" s="14">
        <f t="shared" si="0"/>
        <v>61.1</v>
      </c>
      <c r="K150" s="133">
        <v>1.3</v>
      </c>
      <c r="L150" s="2">
        <f t="shared" si="3"/>
        <v>18.330000000000005</v>
      </c>
      <c r="M150" s="2">
        <f t="shared" si="1"/>
        <v>18.330000000000005</v>
      </c>
      <c r="N150" s="138">
        <f t="shared" si="2"/>
        <v>79.43</v>
      </c>
      <c r="O150" s="132"/>
      <c r="P150" s="133"/>
      <c r="Q150" s="133"/>
      <c r="R150" s="133"/>
      <c r="S150" s="38">
        <f t="shared" si="4"/>
        <v>79.43</v>
      </c>
      <c r="T150" s="133">
        <v>2</v>
      </c>
      <c r="U150" s="133">
        <v>2</v>
      </c>
      <c r="V150" s="133">
        <v>61</v>
      </c>
      <c r="W150" s="135" t="s">
        <v>220</v>
      </c>
      <c r="X150" s="136">
        <v>0</v>
      </c>
      <c r="Y150" s="137"/>
      <c r="Z150" s="133"/>
      <c r="AA150" s="133"/>
      <c r="AB150" s="130"/>
      <c r="AC150" s="130"/>
      <c r="AD150" s="133"/>
      <c r="AE150" s="130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0"/>
      <c r="AP150" s="133"/>
      <c r="AQ150" s="133"/>
      <c r="AR150" s="130"/>
      <c r="AS150" s="133"/>
      <c r="AT150" s="133"/>
      <c r="AU150" s="130"/>
      <c r="AV150" s="130"/>
      <c r="AW150" s="133"/>
      <c r="AX150" s="133"/>
      <c r="AY150" s="133"/>
      <c r="AZ150" s="133"/>
      <c r="BA150" s="130">
        <f>S150</f>
        <v>79.43</v>
      </c>
      <c r="BB150" s="133"/>
      <c r="BC150" s="133"/>
      <c r="BD150" s="130"/>
      <c r="BE150" s="130"/>
      <c r="BF150" s="130"/>
      <c r="BG150" s="133"/>
      <c r="BH150" s="133"/>
      <c r="BI150" s="130">
        <f>S150</f>
        <v>79.43</v>
      </c>
      <c r="BJ150" s="133"/>
      <c r="BK150" s="133"/>
      <c r="BL150" s="133"/>
      <c r="BM150" s="133"/>
      <c r="BN150" s="133"/>
      <c r="BO150" s="133"/>
      <c r="BP150" s="133"/>
      <c r="BQ150" s="133"/>
      <c r="BR150" s="133"/>
      <c r="BS150" s="130"/>
      <c r="BT150" s="133"/>
      <c r="BU150" s="133"/>
      <c r="BV150" s="133"/>
      <c r="BW150" s="133"/>
      <c r="BX150" s="133"/>
      <c r="BY150" s="133"/>
      <c r="BZ150" s="133"/>
      <c r="CA150" s="130"/>
      <c r="CB150" s="133"/>
      <c r="CC150" s="133"/>
      <c r="CD150" s="133"/>
      <c r="CE150" s="133"/>
      <c r="CF150" s="133"/>
      <c r="CG150" s="130"/>
      <c r="CH150" s="133"/>
      <c r="CI150" s="133"/>
      <c r="CJ150" s="133"/>
      <c r="CK150" s="130"/>
      <c r="CL150" s="133"/>
      <c r="CM150" s="133"/>
      <c r="CN150" s="133"/>
      <c r="CO150" s="137"/>
      <c r="CP150" s="137"/>
      <c r="CQ150" s="133"/>
    </row>
    <row r="151" spans="1:95" s="10" customFormat="1" ht="12.75" customHeight="1">
      <c r="A151" s="127">
        <v>100</v>
      </c>
      <c r="B151" s="128">
        <v>38619</v>
      </c>
      <c r="C151" s="129" t="s">
        <v>416</v>
      </c>
      <c r="D151" s="130">
        <v>1</v>
      </c>
      <c r="E151" s="131"/>
      <c r="F151" s="132"/>
      <c r="G151" s="133"/>
      <c r="H151" s="132"/>
      <c r="I151" s="133"/>
      <c r="J151" s="14">
        <f t="shared" si="0"/>
        <v>0</v>
      </c>
      <c r="K151" s="133"/>
      <c r="L151" s="2"/>
      <c r="M151" s="2"/>
      <c r="N151" s="138"/>
      <c r="O151" s="132">
        <v>6</v>
      </c>
      <c r="P151" s="133"/>
      <c r="Q151" s="133"/>
      <c r="R151" s="133"/>
      <c r="S151" s="38">
        <f t="shared" si="4"/>
        <v>0</v>
      </c>
      <c r="T151" s="133">
        <v>6</v>
      </c>
      <c r="U151" s="133">
        <v>10</v>
      </c>
      <c r="V151" s="133"/>
      <c r="W151" s="135" t="s">
        <v>139</v>
      </c>
      <c r="X151" s="136">
        <v>5</v>
      </c>
      <c r="Y151" s="137"/>
      <c r="Z151" s="133"/>
      <c r="AA151" s="133"/>
      <c r="AB151" s="130"/>
      <c r="AC151" s="130"/>
      <c r="AD151" s="133"/>
      <c r="AE151" s="130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0"/>
      <c r="AP151" s="133"/>
      <c r="AQ151" s="133"/>
      <c r="AR151" s="130">
        <f>S151</f>
        <v>0</v>
      </c>
      <c r="AS151" s="130">
        <f>S151</f>
        <v>0</v>
      </c>
      <c r="AT151" s="133"/>
      <c r="AU151" s="130"/>
      <c r="AV151" s="130"/>
      <c r="AW151" s="133"/>
      <c r="AX151" s="133"/>
      <c r="AY151" s="133"/>
      <c r="AZ151" s="133"/>
      <c r="BA151" s="130"/>
      <c r="BB151" s="133"/>
      <c r="BC151" s="133"/>
      <c r="BD151" s="130"/>
      <c r="BE151" s="130"/>
      <c r="BF151" s="130"/>
      <c r="BG151" s="130">
        <f>S151+X151</f>
        <v>5</v>
      </c>
      <c r="BH151" s="133"/>
      <c r="BI151" s="130"/>
      <c r="BJ151" s="133"/>
      <c r="BK151" s="133"/>
      <c r="BL151" s="133"/>
      <c r="BM151" s="133"/>
      <c r="BN151" s="133"/>
      <c r="BO151" s="133"/>
      <c r="BP151" s="133"/>
      <c r="BQ151" s="133"/>
      <c r="BR151" s="130">
        <f>S151</f>
        <v>0</v>
      </c>
      <c r="BS151" s="130"/>
      <c r="BT151" s="133"/>
      <c r="BU151" s="133"/>
      <c r="BV151" s="133"/>
      <c r="BW151" s="133"/>
      <c r="BX151" s="133"/>
      <c r="BY151" s="133"/>
      <c r="BZ151" s="133"/>
      <c r="CA151" s="130"/>
      <c r="CB151" s="130">
        <f>S151</f>
        <v>0</v>
      </c>
      <c r="CC151" s="133"/>
      <c r="CD151" s="133"/>
      <c r="CE151" s="133"/>
      <c r="CF151" s="133"/>
      <c r="CG151" s="130"/>
      <c r="CH151" s="133"/>
      <c r="CI151" s="130">
        <f>S151</f>
        <v>0</v>
      </c>
      <c r="CJ151" s="133"/>
      <c r="CK151" s="130"/>
      <c r="CL151" s="133"/>
      <c r="CM151" s="133"/>
      <c r="CN151" s="133"/>
      <c r="CO151" s="137"/>
      <c r="CP151" s="137"/>
      <c r="CQ151" s="133"/>
    </row>
    <row r="152" spans="1:95" s="10" customFormat="1" ht="12.75" customHeight="1">
      <c r="A152" s="127">
        <v>101</v>
      </c>
      <c r="B152" s="156">
        <v>38620</v>
      </c>
      <c r="C152" s="129" t="s">
        <v>316</v>
      </c>
      <c r="D152" s="130">
        <v>1</v>
      </c>
      <c r="E152" s="131">
        <v>1</v>
      </c>
      <c r="F152" s="132">
        <v>16</v>
      </c>
      <c r="G152" s="133">
        <v>1.5</v>
      </c>
      <c r="H152" s="132">
        <v>500</v>
      </c>
      <c r="I152" s="133">
        <v>2</v>
      </c>
      <c r="J152" s="14">
        <f t="shared" si="0"/>
        <v>34</v>
      </c>
      <c r="K152" s="133">
        <v>1</v>
      </c>
      <c r="L152" s="2"/>
      <c r="M152" s="2"/>
      <c r="N152" s="138"/>
      <c r="O152" s="132"/>
      <c r="P152" s="133"/>
      <c r="Q152" s="133"/>
      <c r="R152" s="133"/>
      <c r="S152" s="38">
        <f t="shared" si="4"/>
        <v>34</v>
      </c>
      <c r="T152" s="133">
        <v>1</v>
      </c>
      <c r="U152" s="133">
        <v>9</v>
      </c>
      <c r="V152" s="133">
        <v>34</v>
      </c>
      <c r="W152" s="135" t="s">
        <v>172</v>
      </c>
      <c r="X152" s="136">
        <v>3</v>
      </c>
      <c r="Y152" s="137"/>
      <c r="Z152" s="133"/>
      <c r="AA152" s="133"/>
      <c r="AB152" s="130"/>
      <c r="AC152" s="130"/>
      <c r="AD152" s="133"/>
      <c r="AE152" s="130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0"/>
      <c r="AP152" s="133"/>
      <c r="AQ152" s="133"/>
      <c r="AR152" s="130"/>
      <c r="AS152" s="130"/>
      <c r="AT152" s="133"/>
      <c r="AU152" s="130"/>
      <c r="AV152" s="130"/>
      <c r="AW152" s="133"/>
      <c r="AX152" s="133"/>
      <c r="AY152" s="133"/>
      <c r="AZ152" s="133"/>
      <c r="BA152" s="130"/>
      <c r="BB152" s="133"/>
      <c r="BC152" s="133"/>
      <c r="BD152" s="130"/>
      <c r="BE152" s="130"/>
      <c r="BF152" s="130"/>
      <c r="BG152" s="130"/>
      <c r="BH152" s="133"/>
      <c r="BI152" s="130"/>
      <c r="BJ152" s="133"/>
      <c r="BK152" s="133"/>
      <c r="BL152" s="133"/>
      <c r="BM152" s="133"/>
      <c r="BN152" s="133"/>
      <c r="BO152" s="133"/>
      <c r="BP152" s="133"/>
      <c r="BQ152" s="133"/>
      <c r="BR152" s="130"/>
      <c r="BS152" s="130"/>
      <c r="BT152" s="133"/>
      <c r="BU152" s="133"/>
      <c r="BV152" s="133"/>
      <c r="BW152" s="130">
        <f>S152+X152</f>
        <v>37</v>
      </c>
      <c r="BX152" s="133"/>
      <c r="BY152" s="133"/>
      <c r="BZ152" s="133"/>
      <c r="CA152" s="130"/>
      <c r="CB152" s="130"/>
      <c r="CC152" s="133"/>
      <c r="CD152" s="133"/>
      <c r="CE152" s="133"/>
      <c r="CF152" s="133"/>
      <c r="CG152" s="130"/>
      <c r="CH152" s="133"/>
      <c r="CI152" s="130"/>
      <c r="CJ152" s="133"/>
      <c r="CK152" s="130"/>
      <c r="CL152" s="133"/>
      <c r="CM152" s="133"/>
      <c r="CN152" s="133"/>
      <c r="CO152" s="137"/>
      <c r="CP152" s="137"/>
      <c r="CQ152" s="133"/>
    </row>
    <row r="153" spans="1:95" s="10" customFormat="1" ht="12.75" customHeight="1">
      <c r="A153" s="127">
        <v>102</v>
      </c>
      <c r="B153" s="128">
        <v>38622</v>
      </c>
      <c r="C153" s="129" t="s">
        <v>422</v>
      </c>
      <c r="D153" s="158">
        <v>1</v>
      </c>
      <c r="E153" s="131">
        <v>21</v>
      </c>
      <c r="F153" s="132"/>
      <c r="G153" s="133"/>
      <c r="H153" s="132">
        <v>902</v>
      </c>
      <c r="I153" s="155">
        <v>2</v>
      </c>
      <c r="J153" s="14">
        <f t="shared" si="0"/>
        <v>18.04</v>
      </c>
      <c r="K153" s="133"/>
      <c r="L153" s="2"/>
      <c r="M153" s="2"/>
      <c r="N153" s="138"/>
      <c r="O153" s="159">
        <v>3</v>
      </c>
      <c r="P153" s="133">
        <v>6</v>
      </c>
      <c r="Q153" s="133"/>
      <c r="R153" s="133"/>
      <c r="S153" s="38">
        <f t="shared" si="4"/>
        <v>36.04</v>
      </c>
      <c r="T153" s="133">
        <v>1</v>
      </c>
      <c r="U153" s="133">
        <v>3</v>
      </c>
      <c r="V153" s="133">
        <v>84</v>
      </c>
      <c r="W153" s="135" t="s">
        <v>118</v>
      </c>
      <c r="X153" s="136">
        <v>0</v>
      </c>
      <c r="Y153" s="137"/>
      <c r="Z153" s="133"/>
      <c r="AA153" s="133"/>
      <c r="AB153" s="130"/>
      <c r="AC153" s="130"/>
      <c r="AD153" s="133"/>
      <c r="AE153" s="130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0">
        <f>S153</f>
        <v>36.04</v>
      </c>
      <c r="AP153" s="133"/>
      <c r="AQ153" s="133"/>
      <c r="AR153" s="130"/>
      <c r="AS153" s="130"/>
      <c r="AT153" s="133"/>
      <c r="AU153" s="130"/>
      <c r="AV153" s="130"/>
      <c r="AW153" s="133"/>
      <c r="AX153" s="133"/>
      <c r="AY153" s="133"/>
      <c r="AZ153" s="133"/>
      <c r="BA153" s="130"/>
      <c r="BB153" s="133"/>
      <c r="BC153" s="133"/>
      <c r="BD153" s="130"/>
      <c r="BE153" s="130"/>
      <c r="BF153" s="130"/>
      <c r="BG153" s="130"/>
      <c r="BH153" s="133"/>
      <c r="BI153" s="130"/>
      <c r="BJ153" s="133"/>
      <c r="BK153" s="133"/>
      <c r="BL153" s="133"/>
      <c r="BM153" s="133"/>
      <c r="BN153" s="133"/>
      <c r="BO153" s="133"/>
      <c r="BP153" s="133"/>
      <c r="BQ153" s="133"/>
      <c r="BR153" s="130"/>
      <c r="BS153" s="130"/>
      <c r="BT153" s="133"/>
      <c r="BU153" s="133"/>
      <c r="BV153" s="133"/>
      <c r="BW153" s="133"/>
      <c r="BX153" s="133"/>
      <c r="BY153" s="133"/>
      <c r="BZ153" s="133"/>
      <c r="CA153" s="130"/>
      <c r="CB153" s="130"/>
      <c r="CC153" s="133"/>
      <c r="CD153" s="133"/>
      <c r="CE153" s="133"/>
      <c r="CF153" s="133"/>
      <c r="CG153" s="130"/>
      <c r="CH153" s="133"/>
      <c r="CI153" s="130"/>
      <c r="CJ153" s="133"/>
      <c r="CK153" s="130"/>
      <c r="CL153" s="133"/>
      <c r="CM153" s="133"/>
      <c r="CN153" s="133"/>
      <c r="CO153" s="137"/>
      <c r="CP153" s="137"/>
      <c r="CQ153" s="133"/>
    </row>
    <row r="154" spans="1:95" s="10" customFormat="1" ht="12.75" customHeight="1">
      <c r="A154" s="127"/>
      <c r="B154" s="128"/>
      <c r="C154" s="129" t="s">
        <v>263</v>
      </c>
      <c r="D154" s="130"/>
      <c r="E154" s="131">
        <v>21</v>
      </c>
      <c r="F154" s="132"/>
      <c r="G154" s="133"/>
      <c r="H154" s="132">
        <v>902</v>
      </c>
      <c r="I154" s="133">
        <v>0</v>
      </c>
      <c r="J154" s="14">
        <f t="shared" si="0"/>
        <v>0</v>
      </c>
      <c r="K154" s="133"/>
      <c r="L154" s="2"/>
      <c r="M154" s="2"/>
      <c r="N154" s="138"/>
      <c r="O154" s="132">
        <v>1</v>
      </c>
      <c r="P154" s="133">
        <v>6</v>
      </c>
      <c r="Q154" s="133"/>
      <c r="R154" s="133"/>
      <c r="S154" s="38">
        <f t="shared" si="4"/>
        <v>6</v>
      </c>
      <c r="T154" s="133"/>
      <c r="U154" s="133"/>
      <c r="V154" s="133"/>
      <c r="W154" s="135"/>
      <c r="X154" s="136"/>
      <c r="Y154" s="137"/>
      <c r="Z154" s="133"/>
      <c r="AA154" s="133"/>
      <c r="AB154" s="130"/>
      <c r="AC154" s="130"/>
      <c r="AD154" s="133"/>
      <c r="AE154" s="130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0">
        <f>S154</f>
        <v>6</v>
      </c>
      <c r="AP154" s="133"/>
      <c r="AQ154" s="133"/>
      <c r="AR154" s="130"/>
      <c r="AS154" s="130"/>
      <c r="AT154" s="133"/>
      <c r="AU154" s="130"/>
      <c r="AV154" s="130"/>
      <c r="AW154" s="133"/>
      <c r="AX154" s="133"/>
      <c r="AY154" s="133"/>
      <c r="AZ154" s="133"/>
      <c r="BA154" s="130"/>
      <c r="BB154" s="133"/>
      <c r="BC154" s="133"/>
      <c r="BD154" s="130"/>
      <c r="BE154" s="130"/>
      <c r="BF154" s="130"/>
      <c r="BG154" s="130"/>
      <c r="BH154" s="133"/>
      <c r="BI154" s="130"/>
      <c r="BJ154" s="133"/>
      <c r="BK154" s="133"/>
      <c r="BL154" s="133"/>
      <c r="BM154" s="133"/>
      <c r="BN154" s="133"/>
      <c r="BO154" s="133"/>
      <c r="BP154" s="133"/>
      <c r="BQ154" s="133"/>
      <c r="BR154" s="130"/>
      <c r="BS154" s="130"/>
      <c r="BT154" s="133"/>
      <c r="BU154" s="133"/>
      <c r="BV154" s="133"/>
      <c r="BW154" s="133"/>
      <c r="BX154" s="133"/>
      <c r="BY154" s="133"/>
      <c r="BZ154" s="133"/>
      <c r="CA154" s="130"/>
      <c r="CB154" s="130"/>
      <c r="CC154" s="133"/>
      <c r="CD154" s="133"/>
      <c r="CE154" s="133"/>
      <c r="CF154" s="133"/>
      <c r="CG154" s="130"/>
      <c r="CH154" s="133"/>
      <c r="CI154" s="130"/>
      <c r="CJ154" s="133"/>
      <c r="CK154" s="130"/>
      <c r="CL154" s="133"/>
      <c r="CM154" s="133"/>
      <c r="CN154" s="133"/>
      <c r="CO154" s="137"/>
      <c r="CP154" s="137"/>
      <c r="CQ154" s="133"/>
    </row>
    <row r="155" spans="1:95" s="10" customFormat="1" ht="12.75" customHeight="1">
      <c r="A155" s="127"/>
      <c r="B155" s="128"/>
      <c r="C155" s="129" t="s">
        <v>264</v>
      </c>
      <c r="D155" s="130"/>
      <c r="E155" s="131">
        <v>22</v>
      </c>
      <c r="F155" s="132"/>
      <c r="G155" s="133"/>
      <c r="H155" s="132">
        <v>348</v>
      </c>
      <c r="I155" s="133">
        <v>2</v>
      </c>
      <c r="J155" s="14">
        <f t="shared" si="0"/>
        <v>6.96</v>
      </c>
      <c r="K155" s="133"/>
      <c r="L155" s="2"/>
      <c r="M155" s="2"/>
      <c r="N155" s="138"/>
      <c r="O155" s="132">
        <v>2</v>
      </c>
      <c r="P155" s="133">
        <v>8</v>
      </c>
      <c r="Q155" s="133"/>
      <c r="R155" s="133"/>
      <c r="S155" s="38">
        <f t="shared" si="4"/>
        <v>22.96</v>
      </c>
      <c r="T155" s="133"/>
      <c r="U155" s="133"/>
      <c r="V155" s="133"/>
      <c r="W155" s="135"/>
      <c r="X155" s="136"/>
      <c r="Y155" s="137"/>
      <c r="Z155" s="133"/>
      <c r="AA155" s="133"/>
      <c r="AB155" s="130"/>
      <c r="AC155" s="130"/>
      <c r="AD155" s="133"/>
      <c r="AE155" s="130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0">
        <f>S155</f>
        <v>22.96</v>
      </c>
      <c r="AP155" s="133"/>
      <c r="AQ155" s="133"/>
      <c r="AR155" s="130"/>
      <c r="AS155" s="130"/>
      <c r="AT155" s="133"/>
      <c r="AU155" s="130"/>
      <c r="AV155" s="130"/>
      <c r="AW155" s="133"/>
      <c r="AX155" s="133"/>
      <c r="AY155" s="133"/>
      <c r="AZ155" s="133"/>
      <c r="BA155" s="130"/>
      <c r="BB155" s="133"/>
      <c r="BC155" s="133"/>
      <c r="BD155" s="130"/>
      <c r="BE155" s="130"/>
      <c r="BF155" s="130"/>
      <c r="BG155" s="130"/>
      <c r="BH155" s="133"/>
      <c r="BI155" s="130"/>
      <c r="BJ155" s="133"/>
      <c r="BK155" s="133"/>
      <c r="BL155" s="133"/>
      <c r="BM155" s="133"/>
      <c r="BN155" s="133"/>
      <c r="BO155" s="133"/>
      <c r="BP155" s="133"/>
      <c r="BQ155" s="133"/>
      <c r="BR155" s="130"/>
      <c r="BS155" s="130"/>
      <c r="BT155" s="133"/>
      <c r="BU155" s="133"/>
      <c r="BV155" s="133"/>
      <c r="BW155" s="133"/>
      <c r="BX155" s="133"/>
      <c r="BY155" s="133"/>
      <c r="BZ155" s="133"/>
      <c r="CA155" s="130"/>
      <c r="CB155" s="130"/>
      <c r="CC155" s="133"/>
      <c r="CD155" s="133"/>
      <c r="CE155" s="133"/>
      <c r="CF155" s="133"/>
      <c r="CG155" s="130"/>
      <c r="CH155" s="133"/>
      <c r="CI155" s="130"/>
      <c r="CJ155" s="133"/>
      <c r="CK155" s="130"/>
      <c r="CL155" s="133"/>
      <c r="CM155" s="133"/>
      <c r="CN155" s="133"/>
      <c r="CO155" s="137"/>
      <c r="CP155" s="137"/>
      <c r="CQ155" s="133"/>
    </row>
    <row r="156" spans="1:95" s="10" customFormat="1" ht="12.75" customHeight="1">
      <c r="A156" s="127"/>
      <c r="B156" s="128"/>
      <c r="C156" s="129" t="s">
        <v>265</v>
      </c>
      <c r="D156" s="130"/>
      <c r="E156" s="131">
        <v>22</v>
      </c>
      <c r="F156" s="132"/>
      <c r="G156" s="133"/>
      <c r="H156" s="132">
        <v>348</v>
      </c>
      <c r="I156" s="133">
        <v>1</v>
      </c>
      <c r="J156" s="14">
        <f t="shared" si="0"/>
        <v>3.48</v>
      </c>
      <c r="K156" s="133"/>
      <c r="L156" s="2"/>
      <c r="M156" s="2"/>
      <c r="N156" s="138"/>
      <c r="O156" s="132">
        <v>1.5</v>
      </c>
      <c r="P156" s="133">
        <v>8</v>
      </c>
      <c r="Q156" s="133"/>
      <c r="R156" s="133"/>
      <c r="S156" s="38">
        <f t="shared" si="4"/>
        <v>15.48</v>
      </c>
      <c r="T156" s="133"/>
      <c r="U156" s="133"/>
      <c r="V156" s="133"/>
      <c r="W156" s="135"/>
      <c r="X156" s="136"/>
      <c r="Y156" s="137"/>
      <c r="Z156" s="133"/>
      <c r="AA156" s="133"/>
      <c r="AB156" s="130"/>
      <c r="AC156" s="130"/>
      <c r="AD156" s="133"/>
      <c r="AE156" s="130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0">
        <f>S156</f>
        <v>15.48</v>
      </c>
      <c r="AP156" s="133"/>
      <c r="AQ156" s="133"/>
      <c r="AR156" s="130"/>
      <c r="AS156" s="130"/>
      <c r="AT156" s="133"/>
      <c r="AU156" s="130"/>
      <c r="AV156" s="130"/>
      <c r="AW156" s="133"/>
      <c r="AX156" s="133"/>
      <c r="AY156" s="133"/>
      <c r="AZ156" s="133"/>
      <c r="BA156" s="130"/>
      <c r="BB156" s="133"/>
      <c r="BC156" s="133"/>
      <c r="BD156" s="130"/>
      <c r="BE156" s="130"/>
      <c r="BF156" s="130"/>
      <c r="BG156" s="130"/>
      <c r="BH156" s="133"/>
      <c r="BI156" s="130"/>
      <c r="BJ156" s="133"/>
      <c r="BK156" s="133"/>
      <c r="BL156" s="133"/>
      <c r="BM156" s="133"/>
      <c r="BN156" s="133"/>
      <c r="BO156" s="133"/>
      <c r="BP156" s="133"/>
      <c r="BQ156" s="133"/>
      <c r="BR156" s="130"/>
      <c r="BS156" s="130"/>
      <c r="BT156" s="133"/>
      <c r="BU156" s="133"/>
      <c r="BV156" s="133"/>
      <c r="BW156" s="133"/>
      <c r="BX156" s="133"/>
      <c r="BY156" s="133"/>
      <c r="BZ156" s="133"/>
      <c r="CA156" s="130"/>
      <c r="CB156" s="130"/>
      <c r="CC156" s="133"/>
      <c r="CD156" s="133"/>
      <c r="CE156" s="133"/>
      <c r="CF156" s="133"/>
      <c r="CG156" s="130"/>
      <c r="CH156" s="133"/>
      <c r="CI156" s="130"/>
      <c r="CJ156" s="133"/>
      <c r="CK156" s="130"/>
      <c r="CL156" s="133"/>
      <c r="CM156" s="133"/>
      <c r="CN156" s="133"/>
      <c r="CO156" s="137"/>
      <c r="CP156" s="137"/>
      <c r="CQ156" s="133"/>
    </row>
    <row r="157" spans="1:95" s="10" customFormat="1" ht="12.75" customHeight="1">
      <c r="A157" s="127">
        <v>103</v>
      </c>
      <c r="B157" s="128">
        <v>38626</v>
      </c>
      <c r="C157" s="129" t="s">
        <v>360</v>
      </c>
      <c r="D157" s="130">
        <v>1</v>
      </c>
      <c r="E157" s="131">
        <v>141</v>
      </c>
      <c r="F157" s="132">
        <v>24</v>
      </c>
      <c r="G157" s="133">
        <v>1.5</v>
      </c>
      <c r="H157" s="132">
        <v>520</v>
      </c>
      <c r="I157" s="133">
        <v>2</v>
      </c>
      <c r="J157" s="14">
        <f t="shared" si="0"/>
        <v>46.4</v>
      </c>
      <c r="K157" s="133">
        <v>1.2</v>
      </c>
      <c r="L157" s="2">
        <f t="shared" si="3"/>
        <v>9.280000000000001</v>
      </c>
      <c r="M157" s="2">
        <f t="shared" si="1"/>
        <v>9.280000000000001</v>
      </c>
      <c r="N157" s="138">
        <f t="shared" si="2"/>
        <v>55.68</v>
      </c>
      <c r="O157" s="132"/>
      <c r="P157" s="133"/>
      <c r="Q157" s="133"/>
      <c r="R157" s="133"/>
      <c r="S157" s="38">
        <f t="shared" si="4"/>
        <v>55.68</v>
      </c>
      <c r="T157" s="133">
        <v>5</v>
      </c>
      <c r="U157" s="133">
        <v>6</v>
      </c>
      <c r="V157" s="133">
        <v>47</v>
      </c>
      <c r="W157" s="135" t="s">
        <v>1</v>
      </c>
      <c r="X157" s="136">
        <v>3</v>
      </c>
      <c r="Y157" s="137"/>
      <c r="Z157" s="133"/>
      <c r="AA157" s="133"/>
      <c r="AB157" s="133"/>
      <c r="AC157" s="130">
        <f>S157</f>
        <v>55.68</v>
      </c>
      <c r="AD157" s="133"/>
      <c r="AE157" s="130">
        <f>S157+X157</f>
        <v>58.68</v>
      </c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0"/>
      <c r="AP157" s="133"/>
      <c r="AQ157" s="133"/>
      <c r="AR157" s="130"/>
      <c r="AS157" s="133"/>
      <c r="AT157" s="133"/>
      <c r="AU157" s="130"/>
      <c r="AV157" s="130"/>
      <c r="AW157" s="133"/>
      <c r="AX157" s="133"/>
      <c r="AY157" s="130">
        <f>S157</f>
        <v>55.68</v>
      </c>
      <c r="AZ157" s="133"/>
      <c r="BA157" s="133"/>
      <c r="BB157" s="133"/>
      <c r="BC157" s="130">
        <f>S157</f>
        <v>55.68</v>
      </c>
      <c r="BD157" s="133"/>
      <c r="BE157" s="133"/>
      <c r="BF157" s="133"/>
      <c r="BG157" s="133"/>
      <c r="BH157" s="133"/>
      <c r="BI157" s="133"/>
      <c r="BJ157" s="133"/>
      <c r="BK157" s="133"/>
      <c r="BL157" s="133"/>
      <c r="BM157" s="133"/>
      <c r="BN157" s="133"/>
      <c r="BO157" s="133"/>
      <c r="BP157" s="133"/>
      <c r="BQ157" s="133"/>
      <c r="BR157" s="133"/>
      <c r="BS157" s="133"/>
      <c r="BT157" s="133"/>
      <c r="BU157" s="130">
        <f>S157</f>
        <v>55.68</v>
      </c>
      <c r="BV157" s="133"/>
      <c r="BW157" s="133"/>
      <c r="BX157" s="133"/>
      <c r="BY157" s="133"/>
      <c r="BZ157" s="133"/>
      <c r="CA157" s="133"/>
      <c r="CB157" s="133"/>
      <c r="CC157" s="133"/>
      <c r="CD157" s="133"/>
      <c r="CE157" s="133"/>
      <c r="CF157" s="133"/>
      <c r="CG157" s="133"/>
      <c r="CH157" s="133"/>
      <c r="CI157" s="133"/>
      <c r="CJ157" s="133"/>
      <c r="CK157" s="133"/>
      <c r="CL157" s="133"/>
      <c r="CM157" s="133"/>
      <c r="CN157" s="133"/>
      <c r="CO157" s="137"/>
      <c r="CP157" s="137"/>
      <c r="CQ157" s="133"/>
    </row>
    <row r="158" spans="1:95" s="10" customFormat="1" ht="12.75" customHeight="1">
      <c r="A158" s="127">
        <v>104</v>
      </c>
      <c r="B158" s="128">
        <v>38627</v>
      </c>
      <c r="C158" s="129" t="s">
        <v>375</v>
      </c>
      <c r="D158" s="130">
        <v>1</v>
      </c>
      <c r="E158" s="131">
        <v>141</v>
      </c>
      <c r="F158" s="132">
        <v>23.5</v>
      </c>
      <c r="G158" s="133">
        <v>1.5</v>
      </c>
      <c r="H158" s="132">
        <v>1020</v>
      </c>
      <c r="I158" s="133">
        <v>2</v>
      </c>
      <c r="J158" s="14">
        <f t="shared" si="0"/>
        <v>55.650000000000006</v>
      </c>
      <c r="K158" s="133">
        <v>1.3</v>
      </c>
      <c r="L158" s="2">
        <f t="shared" si="3"/>
        <v>16.695000000000007</v>
      </c>
      <c r="M158" s="2">
        <f t="shared" si="1"/>
        <v>16.695000000000007</v>
      </c>
      <c r="N158" s="138">
        <f t="shared" si="2"/>
        <v>72.34500000000001</v>
      </c>
      <c r="O158" s="132"/>
      <c r="P158" s="133"/>
      <c r="Q158" s="133"/>
      <c r="R158" s="133"/>
      <c r="S158" s="38">
        <f t="shared" si="4"/>
        <v>72.34500000000001</v>
      </c>
      <c r="T158" s="133">
        <v>3</v>
      </c>
      <c r="U158" s="133">
        <v>3</v>
      </c>
      <c r="V158" s="133">
        <v>55</v>
      </c>
      <c r="W158" s="135" t="s">
        <v>220</v>
      </c>
      <c r="X158" s="136">
        <v>0</v>
      </c>
      <c r="Y158" s="137"/>
      <c r="Z158" s="133"/>
      <c r="AA158" s="133"/>
      <c r="AB158" s="133"/>
      <c r="AC158" s="130"/>
      <c r="AD158" s="133"/>
      <c r="AE158" s="130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0"/>
      <c r="AP158" s="133"/>
      <c r="AQ158" s="133"/>
      <c r="AR158" s="130"/>
      <c r="AS158" s="133"/>
      <c r="AT158" s="133"/>
      <c r="AU158" s="130">
        <f>S158</f>
        <v>72.34500000000001</v>
      </c>
      <c r="AV158" s="130"/>
      <c r="AW158" s="133"/>
      <c r="AX158" s="133"/>
      <c r="AY158" s="130"/>
      <c r="AZ158" s="133"/>
      <c r="BA158" s="130">
        <f>S158</f>
        <v>72.34500000000001</v>
      </c>
      <c r="BB158" s="133"/>
      <c r="BC158" s="130"/>
      <c r="BD158" s="133"/>
      <c r="BE158" s="133"/>
      <c r="BF158" s="133"/>
      <c r="BG158" s="133"/>
      <c r="BH158" s="133"/>
      <c r="BI158" s="130">
        <f>S158</f>
        <v>72.34500000000001</v>
      </c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0"/>
      <c r="BV158" s="133"/>
      <c r="BW158" s="133"/>
      <c r="BX158" s="133"/>
      <c r="BY158" s="133"/>
      <c r="BZ158" s="133"/>
      <c r="CA158" s="133"/>
      <c r="CB158" s="133"/>
      <c r="CC158" s="133"/>
      <c r="CD158" s="133"/>
      <c r="CE158" s="133"/>
      <c r="CF158" s="133"/>
      <c r="CG158" s="133"/>
      <c r="CH158" s="133"/>
      <c r="CI158" s="133"/>
      <c r="CJ158" s="133"/>
      <c r="CK158" s="133"/>
      <c r="CL158" s="133"/>
      <c r="CM158" s="133"/>
      <c r="CN158" s="133"/>
      <c r="CO158" s="137"/>
      <c r="CP158" s="137"/>
      <c r="CQ158" s="133"/>
    </row>
    <row r="159" spans="1:95" s="10" customFormat="1" ht="12.75" customHeight="1">
      <c r="A159" s="127">
        <v>105</v>
      </c>
      <c r="B159" s="128">
        <v>38633</v>
      </c>
      <c r="C159" s="129" t="s">
        <v>376</v>
      </c>
      <c r="D159" s="130">
        <v>1</v>
      </c>
      <c r="E159" s="131">
        <v>141</v>
      </c>
      <c r="F159" s="132">
        <v>20.3</v>
      </c>
      <c r="G159" s="133">
        <v>1.5</v>
      </c>
      <c r="H159" s="132">
        <v>408</v>
      </c>
      <c r="I159" s="133">
        <v>2</v>
      </c>
      <c r="J159" s="14">
        <f t="shared" si="0"/>
        <v>38.61</v>
      </c>
      <c r="K159" s="133">
        <v>1.2</v>
      </c>
      <c r="L159" s="2">
        <f t="shared" si="3"/>
        <v>7.722000000000001</v>
      </c>
      <c r="M159" s="2">
        <f t="shared" si="1"/>
        <v>7.722000000000001</v>
      </c>
      <c r="N159" s="138">
        <f t="shared" si="2"/>
        <v>46.332</v>
      </c>
      <c r="O159" s="132"/>
      <c r="P159" s="133"/>
      <c r="Q159" s="133"/>
      <c r="R159" s="133"/>
      <c r="S159" s="38">
        <f t="shared" si="4"/>
        <v>46.332</v>
      </c>
      <c r="T159" s="133">
        <v>2</v>
      </c>
      <c r="U159" s="133">
        <v>2</v>
      </c>
      <c r="V159" s="133">
        <v>38</v>
      </c>
      <c r="W159" s="135" t="s">
        <v>220</v>
      </c>
      <c r="X159" s="136">
        <v>0</v>
      </c>
      <c r="Y159" s="137"/>
      <c r="Z159" s="133"/>
      <c r="AA159" s="133"/>
      <c r="AB159" s="133"/>
      <c r="AC159" s="130"/>
      <c r="AD159" s="133"/>
      <c r="AE159" s="130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0"/>
      <c r="AP159" s="133"/>
      <c r="AQ159" s="133"/>
      <c r="AR159" s="130"/>
      <c r="AS159" s="133"/>
      <c r="AT159" s="133"/>
      <c r="AU159" s="130"/>
      <c r="AV159" s="130"/>
      <c r="AW159" s="133"/>
      <c r="AX159" s="133"/>
      <c r="AY159" s="130"/>
      <c r="AZ159" s="133"/>
      <c r="BA159" s="130">
        <f>S159</f>
        <v>46.332</v>
      </c>
      <c r="BB159" s="133"/>
      <c r="BC159" s="130"/>
      <c r="BD159" s="133"/>
      <c r="BE159" s="133"/>
      <c r="BF159" s="133"/>
      <c r="BG159" s="133"/>
      <c r="BH159" s="133"/>
      <c r="BI159" s="130">
        <f>S159</f>
        <v>46.332</v>
      </c>
      <c r="BJ159" s="133"/>
      <c r="BK159" s="133"/>
      <c r="BL159" s="133"/>
      <c r="BM159" s="133"/>
      <c r="BN159" s="133"/>
      <c r="BO159" s="133"/>
      <c r="BP159" s="133"/>
      <c r="BQ159" s="133"/>
      <c r="BR159" s="133"/>
      <c r="BS159" s="133"/>
      <c r="BT159" s="133"/>
      <c r="BU159" s="130"/>
      <c r="BV159" s="133"/>
      <c r="BW159" s="133"/>
      <c r="BX159" s="133"/>
      <c r="BY159" s="133"/>
      <c r="BZ159" s="133"/>
      <c r="CA159" s="133"/>
      <c r="CB159" s="133"/>
      <c r="CC159" s="133"/>
      <c r="CD159" s="133"/>
      <c r="CE159" s="133"/>
      <c r="CF159" s="133"/>
      <c r="CG159" s="133"/>
      <c r="CH159" s="133"/>
      <c r="CI159" s="133"/>
      <c r="CJ159" s="133"/>
      <c r="CK159" s="133"/>
      <c r="CL159" s="133"/>
      <c r="CM159" s="133"/>
      <c r="CN159" s="133"/>
      <c r="CO159" s="137"/>
      <c r="CP159" s="137"/>
      <c r="CQ159" s="133"/>
    </row>
    <row r="160" spans="1:95" s="10" customFormat="1" ht="12.75" customHeight="1">
      <c r="A160" s="127">
        <v>106</v>
      </c>
      <c r="B160" s="128">
        <v>38633</v>
      </c>
      <c r="C160" s="129" t="s">
        <v>368</v>
      </c>
      <c r="D160" s="130">
        <v>1</v>
      </c>
      <c r="E160" s="131">
        <v>142</v>
      </c>
      <c r="F160" s="132">
        <v>36.7</v>
      </c>
      <c r="G160" s="133">
        <v>1.5</v>
      </c>
      <c r="H160" s="132">
        <v>500</v>
      </c>
      <c r="I160" s="133">
        <v>2</v>
      </c>
      <c r="J160" s="14">
        <f t="shared" si="0"/>
        <v>65.05000000000001</v>
      </c>
      <c r="K160" s="133">
        <v>1.3</v>
      </c>
      <c r="L160" s="2">
        <f t="shared" si="3"/>
        <v>19.515</v>
      </c>
      <c r="M160" s="2">
        <f t="shared" si="1"/>
        <v>19.515</v>
      </c>
      <c r="N160" s="138">
        <f t="shared" si="2"/>
        <v>84.56500000000001</v>
      </c>
      <c r="O160" s="132"/>
      <c r="P160" s="133"/>
      <c r="Q160" s="133"/>
      <c r="R160" s="133"/>
      <c r="S160" s="38">
        <f t="shared" si="4"/>
        <v>84.56500000000001</v>
      </c>
      <c r="T160" s="133">
        <v>1</v>
      </c>
      <c r="U160" s="133">
        <v>2</v>
      </c>
      <c r="V160" s="133">
        <v>65</v>
      </c>
      <c r="W160" s="135" t="s">
        <v>120</v>
      </c>
      <c r="X160" s="136">
        <v>0</v>
      </c>
      <c r="Y160" s="137"/>
      <c r="Z160" s="133"/>
      <c r="AA160" s="133"/>
      <c r="AB160" s="133"/>
      <c r="AC160" s="130"/>
      <c r="AD160" s="133"/>
      <c r="AE160" s="130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0"/>
      <c r="AP160" s="133"/>
      <c r="AQ160" s="133"/>
      <c r="AR160" s="130"/>
      <c r="AS160" s="133"/>
      <c r="AT160" s="133"/>
      <c r="AU160" s="130">
        <f>S160</f>
        <v>84.56500000000001</v>
      </c>
      <c r="AV160" s="130"/>
      <c r="AW160" s="133"/>
      <c r="AX160" s="133"/>
      <c r="AY160" s="130"/>
      <c r="AZ160" s="133"/>
      <c r="BA160" s="133"/>
      <c r="BB160" s="133"/>
      <c r="BC160" s="130"/>
      <c r="BD160" s="133"/>
      <c r="BE160" s="133"/>
      <c r="BF160" s="133"/>
      <c r="BG160" s="133"/>
      <c r="BH160" s="133"/>
      <c r="BI160" s="133"/>
      <c r="BJ160" s="133"/>
      <c r="BK160" s="133"/>
      <c r="BL160" s="133"/>
      <c r="BM160" s="133"/>
      <c r="BN160" s="133"/>
      <c r="BO160" s="133"/>
      <c r="BP160" s="133"/>
      <c r="BQ160" s="133"/>
      <c r="BR160" s="133"/>
      <c r="BS160" s="133"/>
      <c r="BT160" s="133"/>
      <c r="BU160" s="130"/>
      <c r="BV160" s="133"/>
      <c r="BW160" s="133"/>
      <c r="BX160" s="133"/>
      <c r="BY160" s="133"/>
      <c r="BZ160" s="133"/>
      <c r="CA160" s="133"/>
      <c r="CB160" s="133"/>
      <c r="CC160" s="133"/>
      <c r="CD160" s="133"/>
      <c r="CE160" s="133"/>
      <c r="CF160" s="133"/>
      <c r="CG160" s="133"/>
      <c r="CH160" s="133"/>
      <c r="CI160" s="133"/>
      <c r="CJ160" s="133"/>
      <c r="CK160" s="133"/>
      <c r="CL160" s="133"/>
      <c r="CM160" s="133"/>
      <c r="CN160" s="133"/>
      <c r="CO160" s="137"/>
      <c r="CP160" s="137"/>
      <c r="CQ160" s="133"/>
    </row>
    <row r="161" spans="1:95" s="10" customFormat="1" ht="12.75" customHeight="1">
      <c r="A161" s="127">
        <v>107</v>
      </c>
      <c r="B161" s="128">
        <v>38640</v>
      </c>
      <c r="C161" s="129" t="s">
        <v>366</v>
      </c>
      <c r="D161" s="130">
        <v>1</v>
      </c>
      <c r="E161" s="131">
        <v>1</v>
      </c>
      <c r="F161" s="132">
        <v>22</v>
      </c>
      <c r="G161" s="133">
        <v>1.5</v>
      </c>
      <c r="H161" s="132">
        <v>960</v>
      </c>
      <c r="I161" s="133">
        <v>2</v>
      </c>
      <c r="J161" s="14">
        <f t="shared" si="0"/>
        <v>52.2</v>
      </c>
      <c r="K161" s="133">
        <v>1</v>
      </c>
      <c r="L161" s="2">
        <f t="shared" si="3"/>
        <v>0</v>
      </c>
      <c r="M161" s="2">
        <f t="shared" si="1"/>
        <v>0</v>
      </c>
      <c r="N161" s="138">
        <f t="shared" si="2"/>
        <v>52.2</v>
      </c>
      <c r="O161" s="132"/>
      <c r="P161" s="133"/>
      <c r="Q161" s="133"/>
      <c r="R161" s="133"/>
      <c r="S161" s="38">
        <f t="shared" si="4"/>
        <v>52.2</v>
      </c>
      <c r="T161" s="133">
        <v>2</v>
      </c>
      <c r="U161" s="133">
        <v>3</v>
      </c>
      <c r="V161" s="133">
        <v>52</v>
      </c>
      <c r="W161" s="135" t="s">
        <v>1</v>
      </c>
      <c r="X161" s="136">
        <v>0</v>
      </c>
      <c r="Y161" s="137"/>
      <c r="Z161" s="133"/>
      <c r="AA161" s="133"/>
      <c r="AB161" s="133"/>
      <c r="AC161" s="130"/>
      <c r="AD161" s="133"/>
      <c r="AE161" s="130">
        <f>S161</f>
        <v>52.2</v>
      </c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0"/>
      <c r="AP161" s="133"/>
      <c r="AQ161" s="133"/>
      <c r="AR161" s="130"/>
      <c r="AS161" s="133"/>
      <c r="AT161" s="133"/>
      <c r="AU161" s="130"/>
      <c r="AV161" s="130"/>
      <c r="AW161" s="133"/>
      <c r="AX161" s="133"/>
      <c r="AY161" s="130"/>
      <c r="AZ161" s="133"/>
      <c r="BA161" s="133"/>
      <c r="BB161" s="133"/>
      <c r="BC161" s="130"/>
      <c r="BD161" s="133"/>
      <c r="BE161" s="133"/>
      <c r="BF161" s="133"/>
      <c r="BG161" s="133"/>
      <c r="BH161" s="133"/>
      <c r="BI161" s="133"/>
      <c r="BJ161" s="133"/>
      <c r="BK161" s="133"/>
      <c r="BL161" s="133"/>
      <c r="BM161" s="133"/>
      <c r="BN161" s="133"/>
      <c r="BO161" s="133"/>
      <c r="BP161" s="133"/>
      <c r="BQ161" s="133"/>
      <c r="BR161" s="133"/>
      <c r="BS161" s="133"/>
      <c r="BT161" s="133"/>
      <c r="BU161" s="130"/>
      <c r="BV161" s="133"/>
      <c r="BW161" s="133"/>
      <c r="BX161" s="133"/>
      <c r="BY161" s="133"/>
      <c r="BZ161" s="133"/>
      <c r="CA161" s="130">
        <f>S161</f>
        <v>52.2</v>
      </c>
      <c r="CB161" s="133"/>
      <c r="CC161" s="133"/>
      <c r="CD161" s="133"/>
      <c r="CE161" s="133"/>
      <c r="CF161" s="133"/>
      <c r="CG161" s="133"/>
      <c r="CH161" s="133"/>
      <c r="CI161" s="133"/>
      <c r="CJ161" s="133"/>
      <c r="CK161" s="133"/>
      <c r="CL161" s="133"/>
      <c r="CM161" s="133"/>
      <c r="CN161" s="133"/>
      <c r="CO161" s="137"/>
      <c r="CP161" s="137"/>
      <c r="CQ161" s="133"/>
    </row>
    <row r="162" spans="1:95" s="10" customFormat="1" ht="12.75" customHeight="1">
      <c r="A162" s="127">
        <v>108</v>
      </c>
      <c r="B162" s="128">
        <v>38641</v>
      </c>
      <c r="C162" s="129" t="s">
        <v>365</v>
      </c>
      <c r="D162" s="130">
        <v>1</v>
      </c>
      <c r="E162" s="131">
        <v>142</v>
      </c>
      <c r="F162" s="132">
        <v>32</v>
      </c>
      <c r="G162" s="133">
        <v>1.5</v>
      </c>
      <c r="H162" s="132">
        <v>790</v>
      </c>
      <c r="I162" s="133">
        <v>2</v>
      </c>
      <c r="J162" s="14">
        <f t="shared" si="0"/>
        <v>63.8</v>
      </c>
      <c r="K162" s="133">
        <v>1.3</v>
      </c>
      <c r="L162" s="2">
        <f t="shared" si="3"/>
        <v>19.14</v>
      </c>
      <c r="M162" s="2">
        <f t="shared" si="1"/>
        <v>19.14</v>
      </c>
      <c r="N162" s="138">
        <f t="shared" si="2"/>
        <v>82.94</v>
      </c>
      <c r="O162" s="132"/>
      <c r="P162" s="133"/>
      <c r="Q162" s="133"/>
      <c r="R162" s="133"/>
      <c r="S162" s="38">
        <f t="shared" si="4"/>
        <v>82.94</v>
      </c>
      <c r="T162" s="133">
        <v>1</v>
      </c>
      <c r="U162" s="133">
        <v>2</v>
      </c>
      <c r="V162" s="133">
        <v>64</v>
      </c>
      <c r="W162" s="135" t="s">
        <v>120</v>
      </c>
      <c r="X162" s="136">
        <v>0</v>
      </c>
      <c r="Y162" s="137"/>
      <c r="Z162" s="133"/>
      <c r="AA162" s="133"/>
      <c r="AB162" s="133"/>
      <c r="AC162" s="133"/>
      <c r="AD162" s="133"/>
      <c r="AE162" s="130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0"/>
      <c r="AP162" s="133"/>
      <c r="AQ162" s="133"/>
      <c r="AR162" s="130"/>
      <c r="AS162" s="133"/>
      <c r="AT162" s="133"/>
      <c r="AU162" s="130">
        <f>S162</f>
        <v>82.94</v>
      </c>
      <c r="AV162" s="130"/>
      <c r="AW162" s="133"/>
      <c r="AX162" s="133"/>
      <c r="AY162" s="133"/>
      <c r="AZ162" s="133"/>
      <c r="BA162" s="133"/>
      <c r="BB162" s="133"/>
      <c r="BC162" s="133"/>
      <c r="BD162" s="133"/>
      <c r="BE162" s="133"/>
      <c r="BF162" s="133"/>
      <c r="BG162" s="133"/>
      <c r="BH162" s="133"/>
      <c r="BI162" s="133"/>
      <c r="BJ162" s="133"/>
      <c r="BK162" s="133"/>
      <c r="BL162" s="133"/>
      <c r="BM162" s="133"/>
      <c r="BN162" s="133"/>
      <c r="BO162" s="133"/>
      <c r="BP162" s="133"/>
      <c r="BQ162" s="133"/>
      <c r="BR162" s="133"/>
      <c r="BS162" s="133"/>
      <c r="BT162" s="133"/>
      <c r="BU162" s="133"/>
      <c r="BV162" s="133"/>
      <c r="BW162" s="133"/>
      <c r="BX162" s="133"/>
      <c r="BY162" s="133"/>
      <c r="BZ162" s="133"/>
      <c r="CA162" s="133"/>
      <c r="CB162" s="133"/>
      <c r="CC162" s="133"/>
      <c r="CD162" s="133"/>
      <c r="CE162" s="133"/>
      <c r="CF162" s="133"/>
      <c r="CG162" s="133"/>
      <c r="CH162" s="133"/>
      <c r="CI162" s="133"/>
      <c r="CJ162" s="133"/>
      <c r="CK162" s="133"/>
      <c r="CL162" s="133"/>
      <c r="CM162" s="133"/>
      <c r="CN162" s="133"/>
      <c r="CO162" s="137"/>
      <c r="CP162" s="137"/>
      <c r="CQ162" s="133"/>
    </row>
    <row r="163" spans="1:95" s="10" customFormat="1" ht="12.75" customHeight="1">
      <c r="A163" s="127">
        <v>109</v>
      </c>
      <c r="B163" s="128">
        <v>38641</v>
      </c>
      <c r="C163" s="129" t="s">
        <v>432</v>
      </c>
      <c r="D163" s="130">
        <v>1</v>
      </c>
      <c r="E163" s="131">
        <v>1</v>
      </c>
      <c r="F163" s="132">
        <v>20</v>
      </c>
      <c r="G163" s="133">
        <v>1.5</v>
      </c>
      <c r="H163" s="132">
        <v>300</v>
      </c>
      <c r="I163" s="133">
        <v>2</v>
      </c>
      <c r="J163" s="14">
        <f t="shared" si="0"/>
        <v>36</v>
      </c>
      <c r="K163" s="133">
        <v>1</v>
      </c>
      <c r="L163" s="2">
        <f t="shared" si="3"/>
        <v>0</v>
      </c>
      <c r="M163" s="2">
        <f t="shared" si="1"/>
        <v>0</v>
      </c>
      <c r="N163" s="138">
        <f t="shared" si="2"/>
        <v>36</v>
      </c>
      <c r="O163" s="132"/>
      <c r="P163" s="133"/>
      <c r="Q163" s="133"/>
      <c r="R163" s="133"/>
      <c r="S163" s="38">
        <f t="shared" si="4"/>
        <v>36</v>
      </c>
      <c r="T163" s="133">
        <v>1</v>
      </c>
      <c r="U163" s="133">
        <v>6</v>
      </c>
      <c r="V163" s="133">
        <v>36</v>
      </c>
      <c r="W163" s="135" t="s">
        <v>172</v>
      </c>
      <c r="X163" s="136">
        <v>3</v>
      </c>
      <c r="Y163" s="137"/>
      <c r="Z163" s="133"/>
      <c r="AA163" s="133"/>
      <c r="AB163" s="133"/>
      <c r="AC163" s="133"/>
      <c r="AD163" s="133"/>
      <c r="AE163" s="130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0"/>
      <c r="AP163" s="133"/>
      <c r="AQ163" s="133"/>
      <c r="AR163" s="130"/>
      <c r="AS163" s="133"/>
      <c r="AT163" s="133"/>
      <c r="AU163" s="130"/>
      <c r="AV163" s="130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3"/>
      <c r="BM163" s="133"/>
      <c r="BN163" s="133"/>
      <c r="BO163" s="133"/>
      <c r="BP163" s="133"/>
      <c r="BQ163" s="133"/>
      <c r="BR163" s="133"/>
      <c r="BS163" s="133"/>
      <c r="BT163" s="133"/>
      <c r="BU163" s="133"/>
      <c r="BV163" s="133"/>
      <c r="BW163" s="130">
        <f>S163+X163</f>
        <v>39</v>
      </c>
      <c r="BX163" s="133"/>
      <c r="BY163" s="133"/>
      <c r="BZ163" s="133"/>
      <c r="CA163" s="133"/>
      <c r="CB163" s="133"/>
      <c r="CC163" s="133"/>
      <c r="CD163" s="133"/>
      <c r="CE163" s="133"/>
      <c r="CF163" s="133"/>
      <c r="CG163" s="133"/>
      <c r="CH163" s="133"/>
      <c r="CI163" s="133"/>
      <c r="CJ163" s="133"/>
      <c r="CK163" s="133"/>
      <c r="CL163" s="133"/>
      <c r="CM163" s="133"/>
      <c r="CN163" s="133"/>
      <c r="CO163" s="137"/>
      <c r="CP163" s="137"/>
      <c r="CQ163" s="133"/>
    </row>
    <row r="164" spans="1:95" s="10" customFormat="1" ht="12.75" customHeight="1">
      <c r="A164" s="127">
        <v>110</v>
      </c>
      <c r="B164" s="128" t="s">
        <v>398</v>
      </c>
      <c r="C164" s="129" t="s">
        <v>399</v>
      </c>
      <c r="D164" s="130">
        <v>3</v>
      </c>
      <c r="E164" s="131">
        <v>16</v>
      </c>
      <c r="F164" s="132">
        <v>24</v>
      </c>
      <c r="G164" s="133">
        <v>3</v>
      </c>
      <c r="H164" s="132">
        <v>1100</v>
      </c>
      <c r="I164" s="133">
        <v>2</v>
      </c>
      <c r="J164" s="14">
        <f t="shared" si="0"/>
        <v>94</v>
      </c>
      <c r="K164" s="133">
        <v>1</v>
      </c>
      <c r="L164" s="2">
        <f t="shared" si="3"/>
        <v>0</v>
      </c>
      <c r="M164" s="2">
        <f t="shared" si="1"/>
        <v>0</v>
      </c>
      <c r="N164" s="138">
        <f t="shared" si="2"/>
        <v>94</v>
      </c>
      <c r="O164" s="132"/>
      <c r="P164" s="133"/>
      <c r="Q164" s="133"/>
      <c r="R164" s="133"/>
      <c r="S164" s="38">
        <f t="shared" si="4"/>
        <v>94</v>
      </c>
      <c r="T164" s="133">
        <v>15</v>
      </c>
      <c r="U164" s="133">
        <v>33</v>
      </c>
      <c r="V164" s="133">
        <v>94</v>
      </c>
      <c r="W164" s="135" t="s">
        <v>1</v>
      </c>
      <c r="X164" s="136">
        <v>15</v>
      </c>
      <c r="Y164" s="137"/>
      <c r="Z164" s="133"/>
      <c r="AA164" s="133"/>
      <c r="AB164" s="130">
        <f>S164</f>
        <v>94</v>
      </c>
      <c r="AC164" s="133"/>
      <c r="AD164" s="130">
        <f>S164</f>
        <v>94</v>
      </c>
      <c r="AE164" s="130">
        <f>S164+X164</f>
        <v>109</v>
      </c>
      <c r="AF164" s="133"/>
      <c r="AG164" s="133"/>
      <c r="AH164" s="133"/>
      <c r="AI164" s="133"/>
      <c r="AJ164" s="133"/>
      <c r="AK164" s="133"/>
      <c r="AL164" s="130">
        <f>S164</f>
        <v>94</v>
      </c>
      <c r="AM164" s="133"/>
      <c r="AN164" s="133"/>
      <c r="AO164" s="130"/>
      <c r="AP164" s="133"/>
      <c r="AQ164" s="133"/>
      <c r="AR164" s="130"/>
      <c r="AS164" s="133"/>
      <c r="AT164" s="133"/>
      <c r="AU164" s="130"/>
      <c r="AV164" s="130"/>
      <c r="AW164" s="130">
        <f>S164</f>
        <v>94</v>
      </c>
      <c r="AX164" s="130"/>
      <c r="AY164" s="133"/>
      <c r="AZ164" s="130">
        <f>S164</f>
        <v>94</v>
      </c>
      <c r="BA164" s="133"/>
      <c r="BB164" s="133"/>
      <c r="BC164" s="133"/>
      <c r="BD164" s="133"/>
      <c r="BE164" s="130">
        <f>S164</f>
        <v>94</v>
      </c>
      <c r="BF164" s="133"/>
      <c r="BG164" s="133"/>
      <c r="BH164" s="133"/>
      <c r="BI164" s="133"/>
      <c r="BJ164" s="133"/>
      <c r="BK164" s="133"/>
      <c r="BL164" s="133"/>
      <c r="BM164" s="130">
        <f>S164</f>
        <v>94</v>
      </c>
      <c r="BN164" s="133"/>
      <c r="BO164" s="130">
        <f>S164</f>
        <v>94</v>
      </c>
      <c r="BP164" s="133"/>
      <c r="BQ164" s="133"/>
      <c r="BR164" s="133"/>
      <c r="BS164" s="133"/>
      <c r="BT164" s="133"/>
      <c r="BU164" s="133"/>
      <c r="BV164" s="133"/>
      <c r="BW164" s="133"/>
      <c r="BX164" s="133"/>
      <c r="BY164" s="133"/>
      <c r="BZ164" s="133"/>
      <c r="CA164" s="130">
        <f>S164</f>
        <v>94</v>
      </c>
      <c r="CB164" s="133"/>
      <c r="CC164" s="133"/>
      <c r="CD164" s="130">
        <f>S164</f>
        <v>94</v>
      </c>
      <c r="CE164" s="133"/>
      <c r="CF164" s="130">
        <f>S164</f>
        <v>94</v>
      </c>
      <c r="CG164" s="133"/>
      <c r="CH164" s="133"/>
      <c r="CI164" s="133"/>
      <c r="CJ164" s="133"/>
      <c r="CK164" s="133"/>
      <c r="CL164" s="130">
        <f>S164</f>
        <v>94</v>
      </c>
      <c r="CM164" s="130">
        <f>S164</f>
        <v>94</v>
      </c>
      <c r="CN164" s="130">
        <f>S164</f>
        <v>94</v>
      </c>
      <c r="CO164" s="137"/>
      <c r="CP164" s="137"/>
      <c r="CQ164" s="133"/>
    </row>
    <row r="165" spans="1:95" s="10" customFormat="1" ht="12.75" customHeight="1">
      <c r="A165" s="127">
        <v>111</v>
      </c>
      <c r="B165" s="128">
        <v>38647</v>
      </c>
      <c r="C165" s="129" t="s">
        <v>372</v>
      </c>
      <c r="D165" s="130">
        <v>1</v>
      </c>
      <c r="E165" s="131">
        <v>1</v>
      </c>
      <c r="F165" s="132">
        <v>24</v>
      </c>
      <c r="G165" s="133">
        <v>1.5</v>
      </c>
      <c r="H165" s="132">
        <v>300</v>
      </c>
      <c r="I165" s="133">
        <v>2</v>
      </c>
      <c r="J165" s="14">
        <f t="shared" si="0"/>
        <v>42</v>
      </c>
      <c r="K165" s="133">
        <v>1</v>
      </c>
      <c r="L165" s="2">
        <f t="shared" si="3"/>
        <v>0</v>
      </c>
      <c r="M165" s="2">
        <f t="shared" si="1"/>
        <v>0</v>
      </c>
      <c r="N165" s="138">
        <f t="shared" si="2"/>
        <v>42</v>
      </c>
      <c r="O165" s="132"/>
      <c r="P165" s="133"/>
      <c r="Q165" s="133"/>
      <c r="R165" s="133"/>
      <c r="S165" s="38">
        <f t="shared" si="4"/>
        <v>42</v>
      </c>
      <c r="T165" s="133">
        <v>1</v>
      </c>
      <c r="U165" s="133">
        <v>2</v>
      </c>
      <c r="V165" s="133">
        <v>42</v>
      </c>
      <c r="W165" s="135" t="s">
        <v>120</v>
      </c>
      <c r="X165" s="136">
        <v>0</v>
      </c>
      <c r="Y165" s="137"/>
      <c r="Z165" s="133"/>
      <c r="AA165" s="133"/>
      <c r="AB165" s="133"/>
      <c r="AC165" s="133"/>
      <c r="AD165" s="133"/>
      <c r="AE165" s="130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0"/>
      <c r="AP165" s="133"/>
      <c r="AQ165" s="133"/>
      <c r="AR165" s="130"/>
      <c r="AS165" s="133"/>
      <c r="AT165" s="133"/>
      <c r="AU165" s="130">
        <f>S165</f>
        <v>42</v>
      </c>
      <c r="AV165" s="130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3"/>
      <c r="BM165" s="133"/>
      <c r="BN165" s="133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3"/>
      <c r="CB165" s="133"/>
      <c r="CC165" s="133"/>
      <c r="CD165" s="133"/>
      <c r="CE165" s="133"/>
      <c r="CF165" s="133"/>
      <c r="CG165" s="133"/>
      <c r="CH165" s="133"/>
      <c r="CI165" s="133"/>
      <c r="CJ165" s="133"/>
      <c r="CK165" s="133"/>
      <c r="CL165" s="133"/>
      <c r="CM165" s="133"/>
      <c r="CN165" s="133"/>
      <c r="CO165" s="137"/>
      <c r="CP165" s="137"/>
      <c r="CQ165" s="133"/>
    </row>
    <row r="166" spans="1:95" s="10" customFormat="1" ht="12.75" customHeight="1">
      <c r="A166" s="127">
        <v>112</v>
      </c>
      <c r="B166" s="128">
        <v>38654</v>
      </c>
      <c r="C166" s="129" t="s">
        <v>434</v>
      </c>
      <c r="D166" s="130">
        <v>1</v>
      </c>
      <c r="E166" s="131">
        <v>142</v>
      </c>
      <c r="F166" s="132">
        <v>36</v>
      </c>
      <c r="G166" s="133">
        <v>1.5</v>
      </c>
      <c r="H166" s="132">
        <v>1600</v>
      </c>
      <c r="I166" s="133">
        <v>2</v>
      </c>
      <c r="J166" s="14">
        <f t="shared" si="0"/>
        <v>86</v>
      </c>
      <c r="K166" s="133">
        <v>1.3</v>
      </c>
      <c r="L166" s="2">
        <f t="shared" si="3"/>
        <v>25.799999999999997</v>
      </c>
      <c r="M166" s="2">
        <f t="shared" si="1"/>
        <v>25.799999999999997</v>
      </c>
      <c r="N166" s="138">
        <f t="shared" si="2"/>
        <v>111.8</v>
      </c>
      <c r="O166" s="132"/>
      <c r="P166" s="133"/>
      <c r="Q166" s="133"/>
      <c r="R166" s="133"/>
      <c r="S166" s="38">
        <f t="shared" si="4"/>
        <v>111.8</v>
      </c>
      <c r="T166" s="133">
        <v>3</v>
      </c>
      <c r="U166" s="133">
        <v>3</v>
      </c>
      <c r="V166" s="133">
        <v>86</v>
      </c>
      <c r="W166" s="135" t="s">
        <v>220</v>
      </c>
      <c r="X166" s="136">
        <v>0</v>
      </c>
      <c r="Y166" s="137"/>
      <c r="Z166" s="133"/>
      <c r="AA166" s="133"/>
      <c r="AB166" s="133"/>
      <c r="AC166" s="133"/>
      <c r="AD166" s="133"/>
      <c r="AE166" s="130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0"/>
      <c r="AP166" s="133"/>
      <c r="AQ166" s="133"/>
      <c r="AR166" s="130"/>
      <c r="AS166" s="133"/>
      <c r="AT166" s="133"/>
      <c r="AU166" s="130">
        <f>S166</f>
        <v>111.8</v>
      </c>
      <c r="AV166" s="130"/>
      <c r="AW166" s="133"/>
      <c r="AX166" s="133"/>
      <c r="AY166" s="133"/>
      <c r="AZ166" s="133"/>
      <c r="BA166" s="130">
        <f>S166</f>
        <v>111.8</v>
      </c>
      <c r="BB166" s="133"/>
      <c r="BC166" s="133"/>
      <c r="BD166" s="133"/>
      <c r="BE166" s="133"/>
      <c r="BF166" s="133"/>
      <c r="BG166" s="133"/>
      <c r="BH166" s="133"/>
      <c r="BI166" s="130">
        <f>S166+X166</f>
        <v>111.8</v>
      </c>
      <c r="BJ166" s="133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133"/>
      <c r="BW166" s="133"/>
      <c r="BX166" s="133"/>
      <c r="BY166" s="133"/>
      <c r="BZ166" s="133"/>
      <c r="CA166" s="133"/>
      <c r="CB166" s="133"/>
      <c r="CC166" s="133"/>
      <c r="CD166" s="133"/>
      <c r="CE166" s="133"/>
      <c r="CF166" s="133"/>
      <c r="CG166" s="133"/>
      <c r="CH166" s="133"/>
      <c r="CI166" s="133"/>
      <c r="CJ166" s="133"/>
      <c r="CK166" s="133"/>
      <c r="CL166" s="133"/>
      <c r="CM166" s="133"/>
      <c r="CN166" s="133"/>
      <c r="CO166" s="137"/>
      <c r="CP166" s="137"/>
      <c r="CQ166" s="133"/>
    </row>
    <row r="167" spans="1:95" s="10" customFormat="1" ht="12.75" customHeight="1">
      <c r="A167" s="127">
        <v>113</v>
      </c>
      <c r="B167" s="128">
        <v>38655</v>
      </c>
      <c r="C167" s="129" t="s">
        <v>401</v>
      </c>
      <c r="D167" s="130">
        <v>1</v>
      </c>
      <c r="E167" s="131">
        <v>1</v>
      </c>
      <c r="F167" s="132">
        <v>14</v>
      </c>
      <c r="G167" s="133">
        <v>1.5</v>
      </c>
      <c r="H167" s="132">
        <v>400</v>
      </c>
      <c r="I167" s="133">
        <v>2</v>
      </c>
      <c r="J167" s="14">
        <f t="shared" si="0"/>
        <v>29</v>
      </c>
      <c r="K167" s="133">
        <v>1</v>
      </c>
      <c r="L167" s="2">
        <f t="shared" si="3"/>
        <v>0</v>
      </c>
      <c r="M167" s="2">
        <f t="shared" si="1"/>
        <v>0</v>
      </c>
      <c r="N167" s="138">
        <f t="shared" si="2"/>
        <v>29</v>
      </c>
      <c r="O167" s="132"/>
      <c r="P167" s="133"/>
      <c r="Q167" s="133"/>
      <c r="R167" s="133"/>
      <c r="S167" s="38">
        <f t="shared" si="4"/>
        <v>29</v>
      </c>
      <c r="T167" s="133">
        <v>2</v>
      </c>
      <c r="U167" s="133">
        <v>2</v>
      </c>
      <c r="V167" s="133">
        <v>29</v>
      </c>
      <c r="W167" s="135" t="s">
        <v>1</v>
      </c>
      <c r="X167" s="136">
        <v>0</v>
      </c>
      <c r="Y167" s="137"/>
      <c r="Z167" s="133"/>
      <c r="AA167" s="133"/>
      <c r="AB167" s="130">
        <f>S167</f>
        <v>29</v>
      </c>
      <c r="AC167" s="133"/>
      <c r="AD167" s="133"/>
      <c r="AE167" s="130">
        <f>S167+X167</f>
        <v>29</v>
      </c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0"/>
      <c r="AP167" s="133"/>
      <c r="AQ167" s="133"/>
      <c r="AR167" s="130"/>
      <c r="AS167" s="133"/>
      <c r="AT167" s="133"/>
      <c r="AU167" s="130"/>
      <c r="AV167" s="130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3"/>
      <c r="BM167" s="133"/>
      <c r="BN167" s="133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3"/>
      <c r="CB167" s="133"/>
      <c r="CC167" s="133"/>
      <c r="CD167" s="133"/>
      <c r="CE167" s="133"/>
      <c r="CF167" s="133"/>
      <c r="CG167" s="133"/>
      <c r="CH167" s="133"/>
      <c r="CI167" s="133"/>
      <c r="CJ167" s="133"/>
      <c r="CK167" s="133"/>
      <c r="CL167" s="133"/>
      <c r="CM167" s="133"/>
      <c r="CN167" s="133"/>
      <c r="CO167" s="137"/>
      <c r="CP167" s="137"/>
      <c r="CQ167" s="133"/>
    </row>
    <row r="168" spans="1:95" s="10" customFormat="1" ht="12.75" customHeight="1">
      <c r="A168" s="127">
        <v>114</v>
      </c>
      <c r="B168" s="128">
        <v>38656</v>
      </c>
      <c r="C168" s="129" t="s">
        <v>425</v>
      </c>
      <c r="D168" s="130">
        <v>1</v>
      </c>
      <c r="E168" s="131">
        <v>1</v>
      </c>
      <c r="F168" s="132">
        <v>14</v>
      </c>
      <c r="G168" s="133">
        <v>1.5</v>
      </c>
      <c r="H168" s="132">
        <v>304</v>
      </c>
      <c r="I168" s="133">
        <v>2</v>
      </c>
      <c r="J168" s="14">
        <f t="shared" si="0"/>
        <v>27.08</v>
      </c>
      <c r="K168" s="133">
        <v>1</v>
      </c>
      <c r="L168" s="2">
        <f t="shared" si="3"/>
        <v>0</v>
      </c>
      <c r="M168" s="2">
        <f t="shared" si="1"/>
        <v>0</v>
      </c>
      <c r="N168" s="138">
        <f t="shared" si="2"/>
        <v>27.08</v>
      </c>
      <c r="O168" s="132"/>
      <c r="P168" s="133"/>
      <c r="Q168" s="133"/>
      <c r="R168" s="133"/>
      <c r="S168" s="38">
        <f t="shared" si="4"/>
        <v>27.08</v>
      </c>
      <c r="T168" s="133">
        <v>1</v>
      </c>
      <c r="U168" s="133">
        <v>4</v>
      </c>
      <c r="V168" s="133">
        <v>27</v>
      </c>
      <c r="W168" s="135" t="s">
        <v>118</v>
      </c>
      <c r="X168" s="136">
        <v>3</v>
      </c>
      <c r="Y168" s="137"/>
      <c r="Z168" s="133"/>
      <c r="AA168" s="133"/>
      <c r="AB168" s="130"/>
      <c r="AC168" s="133"/>
      <c r="AD168" s="133"/>
      <c r="AE168" s="130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0">
        <f>S168+X168</f>
        <v>30.08</v>
      </c>
      <c r="AP168" s="133"/>
      <c r="AQ168" s="133"/>
      <c r="AR168" s="130"/>
      <c r="AS168" s="133"/>
      <c r="AT168" s="133"/>
      <c r="AU168" s="130"/>
      <c r="AV168" s="130"/>
      <c r="AW168" s="133"/>
      <c r="AX168" s="133"/>
      <c r="AY168" s="133"/>
      <c r="AZ168" s="133"/>
      <c r="BA168" s="133"/>
      <c r="BB168" s="133"/>
      <c r="BC168" s="133"/>
      <c r="BD168" s="133"/>
      <c r="BE168" s="133"/>
      <c r="BF168" s="133"/>
      <c r="BG168" s="133"/>
      <c r="BH168" s="133"/>
      <c r="BI168" s="133"/>
      <c r="BJ168" s="133"/>
      <c r="BK168" s="133"/>
      <c r="BL168" s="133"/>
      <c r="BM168" s="133"/>
      <c r="BN168" s="133"/>
      <c r="BO168" s="133"/>
      <c r="BP168" s="133"/>
      <c r="BQ168" s="133"/>
      <c r="BR168" s="133"/>
      <c r="BS168" s="133"/>
      <c r="BT168" s="133"/>
      <c r="BU168" s="133"/>
      <c r="BV168" s="133"/>
      <c r="BW168" s="133"/>
      <c r="BX168" s="133"/>
      <c r="BY168" s="133"/>
      <c r="BZ168" s="133"/>
      <c r="CA168" s="133"/>
      <c r="CB168" s="133"/>
      <c r="CC168" s="133"/>
      <c r="CD168" s="133"/>
      <c r="CE168" s="133"/>
      <c r="CF168" s="133"/>
      <c r="CG168" s="133"/>
      <c r="CH168" s="133"/>
      <c r="CI168" s="133"/>
      <c r="CJ168" s="133"/>
      <c r="CK168" s="133"/>
      <c r="CL168" s="133"/>
      <c r="CM168" s="133"/>
      <c r="CN168" s="133"/>
      <c r="CO168" s="137"/>
      <c r="CP168" s="137"/>
      <c r="CQ168" s="133"/>
    </row>
    <row r="169" spans="1:95" s="10" customFormat="1" ht="12.75" customHeight="1">
      <c r="A169" s="127">
        <v>115</v>
      </c>
      <c r="B169" s="128">
        <v>38662</v>
      </c>
      <c r="C169" s="129" t="s">
        <v>413</v>
      </c>
      <c r="D169" s="130">
        <v>1</v>
      </c>
      <c r="E169" s="131">
        <v>1</v>
      </c>
      <c r="F169" s="132">
        <v>15</v>
      </c>
      <c r="G169" s="133">
        <v>1.5</v>
      </c>
      <c r="H169" s="132">
        <v>600</v>
      </c>
      <c r="I169" s="133">
        <v>2</v>
      </c>
      <c r="J169" s="14">
        <f t="shared" si="0"/>
        <v>34.5</v>
      </c>
      <c r="K169" s="133">
        <v>1</v>
      </c>
      <c r="L169" s="2">
        <f t="shared" si="3"/>
        <v>0</v>
      </c>
      <c r="M169" s="2">
        <f t="shared" si="1"/>
        <v>0</v>
      </c>
      <c r="N169" s="138">
        <f t="shared" si="2"/>
        <v>34.5</v>
      </c>
      <c r="O169" s="132"/>
      <c r="P169" s="133"/>
      <c r="Q169" s="133"/>
      <c r="R169" s="133"/>
      <c r="S169" s="38">
        <f t="shared" si="4"/>
        <v>34.5</v>
      </c>
      <c r="T169" s="133">
        <v>14</v>
      </c>
      <c r="U169" s="133">
        <v>18</v>
      </c>
      <c r="V169" s="133">
        <v>34.5</v>
      </c>
      <c r="W169" s="135" t="s">
        <v>1</v>
      </c>
      <c r="X169" s="136">
        <v>5</v>
      </c>
      <c r="Y169" s="137"/>
      <c r="Z169" s="133"/>
      <c r="AA169" s="133"/>
      <c r="AB169" s="130">
        <f>S169</f>
        <v>34.5</v>
      </c>
      <c r="AC169" s="133"/>
      <c r="AD169" s="130">
        <f>S169</f>
        <v>34.5</v>
      </c>
      <c r="AE169" s="130">
        <f>S169+X169</f>
        <v>39.5</v>
      </c>
      <c r="AF169" s="133"/>
      <c r="AG169" s="133"/>
      <c r="AH169" s="133"/>
      <c r="AI169" s="133"/>
      <c r="AJ169" s="133"/>
      <c r="AK169" s="133"/>
      <c r="AL169" s="130">
        <f>S169</f>
        <v>34.5</v>
      </c>
      <c r="AM169" s="133"/>
      <c r="AN169" s="133"/>
      <c r="AO169" s="130">
        <f>S169</f>
        <v>34.5</v>
      </c>
      <c r="AP169" s="133"/>
      <c r="AQ169" s="133"/>
      <c r="AR169" s="130">
        <f>S169</f>
        <v>34.5</v>
      </c>
      <c r="AS169" s="130">
        <f>S169</f>
        <v>34.5</v>
      </c>
      <c r="AT169" s="133"/>
      <c r="AU169" s="130"/>
      <c r="AV169" s="130">
        <f>S169</f>
        <v>34.5</v>
      </c>
      <c r="AW169" s="133"/>
      <c r="AX169" s="130">
        <f>S169</f>
        <v>34.5</v>
      </c>
      <c r="AY169" s="133"/>
      <c r="AZ169" s="133"/>
      <c r="BA169" s="133"/>
      <c r="BB169" s="133"/>
      <c r="BC169" s="133"/>
      <c r="BD169" s="133"/>
      <c r="BE169" s="133"/>
      <c r="BF169" s="133"/>
      <c r="BG169" s="130">
        <f>S169</f>
        <v>34.5</v>
      </c>
      <c r="BH169" s="133"/>
      <c r="BI169" s="133"/>
      <c r="BJ169" s="133"/>
      <c r="BK169" s="133"/>
      <c r="BL169" s="133"/>
      <c r="BM169" s="130">
        <f>S169</f>
        <v>34.5</v>
      </c>
      <c r="BN169" s="133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3"/>
      <c r="CB169" s="133"/>
      <c r="CC169" s="133"/>
      <c r="CD169" s="133"/>
      <c r="CE169" s="133"/>
      <c r="CF169" s="133"/>
      <c r="CG169" s="133"/>
      <c r="CH169" s="133"/>
      <c r="CI169" s="133"/>
      <c r="CJ169" s="133"/>
      <c r="CK169" s="130">
        <f>S169</f>
        <v>34.5</v>
      </c>
      <c r="CL169" s="130">
        <f>S169</f>
        <v>34.5</v>
      </c>
      <c r="CM169" s="133"/>
      <c r="CN169" s="130">
        <f>S169</f>
        <v>34.5</v>
      </c>
      <c r="CO169" s="137"/>
      <c r="CP169" s="137"/>
      <c r="CQ169" s="133"/>
    </row>
    <row r="170" spans="1:95" s="10" customFormat="1" ht="12.75" customHeight="1">
      <c r="A170" s="127">
        <v>116</v>
      </c>
      <c r="B170" s="128">
        <v>38663</v>
      </c>
      <c r="C170" s="129" t="s">
        <v>424</v>
      </c>
      <c r="D170" s="130">
        <v>1</v>
      </c>
      <c r="E170" s="131">
        <v>1</v>
      </c>
      <c r="F170" s="132">
        <v>32</v>
      </c>
      <c r="G170" s="133">
        <v>1.5</v>
      </c>
      <c r="H170" s="132">
        <v>400</v>
      </c>
      <c r="I170" s="133">
        <v>2</v>
      </c>
      <c r="J170" s="14">
        <f t="shared" si="0"/>
        <v>56</v>
      </c>
      <c r="K170" s="133">
        <v>1</v>
      </c>
      <c r="L170" s="2">
        <f t="shared" si="3"/>
        <v>0</v>
      </c>
      <c r="M170" s="2">
        <f t="shared" si="1"/>
        <v>0</v>
      </c>
      <c r="N170" s="138">
        <f t="shared" si="2"/>
        <v>56</v>
      </c>
      <c r="O170" s="132"/>
      <c r="P170" s="133"/>
      <c r="Q170" s="133"/>
      <c r="R170" s="133"/>
      <c r="S170" s="38">
        <f t="shared" si="4"/>
        <v>56</v>
      </c>
      <c r="T170" s="133">
        <v>1</v>
      </c>
      <c r="U170" s="133">
        <v>2</v>
      </c>
      <c r="V170" s="133">
        <v>56</v>
      </c>
      <c r="W170" s="135" t="s">
        <v>120</v>
      </c>
      <c r="X170" s="136">
        <v>0</v>
      </c>
      <c r="Y170" s="137"/>
      <c r="Z170" s="133"/>
      <c r="AA170" s="133"/>
      <c r="AB170" s="133"/>
      <c r="AC170" s="133"/>
      <c r="AD170" s="133"/>
      <c r="AE170" s="130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0"/>
      <c r="AP170" s="133"/>
      <c r="AQ170" s="133"/>
      <c r="AR170" s="130"/>
      <c r="AS170" s="133"/>
      <c r="AT170" s="133"/>
      <c r="AU170" s="130">
        <f>S170</f>
        <v>56</v>
      </c>
      <c r="AV170" s="130"/>
      <c r="AW170" s="133"/>
      <c r="AX170" s="133"/>
      <c r="AY170" s="133"/>
      <c r="AZ170" s="133"/>
      <c r="BA170" s="133"/>
      <c r="BB170" s="133"/>
      <c r="BC170" s="133"/>
      <c r="BD170" s="133"/>
      <c r="BE170" s="133"/>
      <c r="BF170" s="133"/>
      <c r="BG170" s="133"/>
      <c r="BH170" s="133"/>
      <c r="BI170" s="133"/>
      <c r="BJ170" s="133"/>
      <c r="BK170" s="133"/>
      <c r="BL170" s="133"/>
      <c r="BM170" s="133"/>
      <c r="BN170" s="133"/>
      <c r="BO170" s="133"/>
      <c r="BP170" s="133"/>
      <c r="BQ170" s="133"/>
      <c r="BR170" s="133"/>
      <c r="BS170" s="133"/>
      <c r="BT170" s="133"/>
      <c r="BU170" s="133"/>
      <c r="BV170" s="133"/>
      <c r="BW170" s="133"/>
      <c r="BX170" s="133"/>
      <c r="BY170" s="133"/>
      <c r="BZ170" s="133"/>
      <c r="CA170" s="133"/>
      <c r="CB170" s="133"/>
      <c r="CC170" s="133"/>
      <c r="CD170" s="133"/>
      <c r="CE170" s="133"/>
      <c r="CF170" s="133"/>
      <c r="CG170" s="133"/>
      <c r="CH170" s="133"/>
      <c r="CI170" s="133"/>
      <c r="CJ170" s="133"/>
      <c r="CK170" s="133"/>
      <c r="CL170" s="133"/>
      <c r="CM170" s="133"/>
      <c r="CN170" s="133"/>
      <c r="CO170" s="137"/>
      <c r="CP170" s="137"/>
      <c r="CQ170" s="133"/>
    </row>
    <row r="171" spans="1:95" s="10" customFormat="1" ht="12.75" customHeight="1">
      <c r="A171" s="127">
        <v>117</v>
      </c>
      <c r="B171" s="128">
        <v>38667</v>
      </c>
      <c r="C171" s="129" t="s">
        <v>427</v>
      </c>
      <c r="D171" s="130">
        <v>1</v>
      </c>
      <c r="E171" s="131">
        <v>1</v>
      </c>
      <c r="F171" s="132">
        <v>24</v>
      </c>
      <c r="G171" s="133">
        <v>1.5</v>
      </c>
      <c r="H171" s="132">
        <v>350</v>
      </c>
      <c r="I171" s="133">
        <v>2</v>
      </c>
      <c r="J171" s="14">
        <f t="shared" si="0"/>
        <v>43</v>
      </c>
      <c r="K171" s="133">
        <v>1</v>
      </c>
      <c r="L171" s="2">
        <f t="shared" si="3"/>
        <v>0</v>
      </c>
      <c r="M171" s="2">
        <f t="shared" si="1"/>
        <v>0</v>
      </c>
      <c r="N171" s="138">
        <f t="shared" si="2"/>
        <v>43</v>
      </c>
      <c r="O171" s="132"/>
      <c r="P171" s="133"/>
      <c r="Q171" s="133"/>
      <c r="R171" s="133"/>
      <c r="S171" s="38">
        <f t="shared" si="4"/>
        <v>43</v>
      </c>
      <c r="T171" s="133">
        <v>1</v>
      </c>
      <c r="U171" s="133">
        <v>2</v>
      </c>
      <c r="V171" s="133">
        <v>43</v>
      </c>
      <c r="W171" s="135" t="s">
        <v>120</v>
      </c>
      <c r="X171" s="136">
        <v>0</v>
      </c>
      <c r="Y171" s="137"/>
      <c r="Z171" s="133"/>
      <c r="AA171" s="133"/>
      <c r="AB171" s="133"/>
      <c r="AC171" s="133"/>
      <c r="AD171" s="133"/>
      <c r="AE171" s="130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0"/>
      <c r="AP171" s="133"/>
      <c r="AQ171" s="133"/>
      <c r="AR171" s="130"/>
      <c r="AS171" s="133"/>
      <c r="AT171" s="133"/>
      <c r="AU171" s="130">
        <f>S171</f>
        <v>43</v>
      </c>
      <c r="AV171" s="130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3"/>
      <c r="BM171" s="133"/>
      <c r="BN171" s="133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3"/>
      <c r="CB171" s="133"/>
      <c r="CC171" s="133"/>
      <c r="CD171" s="133"/>
      <c r="CE171" s="133"/>
      <c r="CF171" s="133"/>
      <c r="CG171" s="133"/>
      <c r="CH171" s="133"/>
      <c r="CI171" s="133"/>
      <c r="CJ171" s="133"/>
      <c r="CK171" s="133"/>
      <c r="CL171" s="133"/>
      <c r="CM171" s="133"/>
      <c r="CN171" s="133"/>
      <c r="CO171" s="137"/>
      <c r="CP171" s="137"/>
      <c r="CQ171" s="133"/>
    </row>
    <row r="172" spans="1:95" s="10" customFormat="1" ht="12.75" customHeight="1">
      <c r="A172" s="127">
        <v>118</v>
      </c>
      <c r="B172" s="128">
        <v>38669</v>
      </c>
      <c r="C172" s="129" t="s">
        <v>435</v>
      </c>
      <c r="D172" s="130">
        <v>1</v>
      </c>
      <c r="E172" s="131">
        <v>1</v>
      </c>
      <c r="F172" s="132">
        <v>14</v>
      </c>
      <c r="G172" s="133">
        <v>1.5</v>
      </c>
      <c r="H172" s="132">
        <v>600</v>
      </c>
      <c r="I172" s="133">
        <v>2</v>
      </c>
      <c r="J172" s="14">
        <f t="shared" si="0"/>
        <v>33</v>
      </c>
      <c r="K172" s="133">
        <v>1</v>
      </c>
      <c r="L172" s="2">
        <f t="shared" si="3"/>
        <v>0</v>
      </c>
      <c r="M172" s="2">
        <f t="shared" si="1"/>
        <v>0</v>
      </c>
      <c r="N172" s="138">
        <f t="shared" si="2"/>
        <v>33</v>
      </c>
      <c r="O172" s="132"/>
      <c r="P172" s="133"/>
      <c r="Q172" s="133"/>
      <c r="R172" s="133"/>
      <c r="S172" s="38">
        <f t="shared" si="4"/>
        <v>33</v>
      </c>
      <c r="T172" s="133">
        <v>2</v>
      </c>
      <c r="U172" s="133">
        <v>2</v>
      </c>
      <c r="V172" s="133">
        <v>33</v>
      </c>
      <c r="W172" s="135" t="s">
        <v>220</v>
      </c>
      <c r="X172" s="136">
        <v>0</v>
      </c>
      <c r="Y172" s="137"/>
      <c r="Z172" s="133"/>
      <c r="AA172" s="133"/>
      <c r="AB172" s="133"/>
      <c r="AC172" s="133"/>
      <c r="AD172" s="133"/>
      <c r="AE172" s="130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0"/>
      <c r="AP172" s="133"/>
      <c r="AQ172" s="133"/>
      <c r="AR172" s="130"/>
      <c r="AS172" s="133"/>
      <c r="AT172" s="133"/>
      <c r="AU172" s="130"/>
      <c r="AV172" s="130"/>
      <c r="AW172" s="133"/>
      <c r="AX172" s="133"/>
      <c r="AY172" s="133"/>
      <c r="AZ172" s="133"/>
      <c r="BA172" s="130">
        <f>S172</f>
        <v>33</v>
      </c>
      <c r="BB172" s="133"/>
      <c r="BC172" s="133"/>
      <c r="BD172" s="133"/>
      <c r="BE172" s="133"/>
      <c r="BF172" s="133"/>
      <c r="BG172" s="133"/>
      <c r="BH172" s="133"/>
      <c r="BI172" s="130">
        <f>S172</f>
        <v>33</v>
      </c>
      <c r="BJ172" s="133"/>
      <c r="BK172" s="133"/>
      <c r="BL172" s="133"/>
      <c r="BM172" s="133"/>
      <c r="BN172" s="133"/>
      <c r="BO172" s="133"/>
      <c r="BP172" s="133"/>
      <c r="BQ172" s="133"/>
      <c r="BR172" s="133"/>
      <c r="BS172" s="133"/>
      <c r="BT172" s="133"/>
      <c r="BU172" s="133"/>
      <c r="BV172" s="133"/>
      <c r="BW172" s="133"/>
      <c r="BX172" s="133"/>
      <c r="BY172" s="133"/>
      <c r="BZ172" s="133"/>
      <c r="CA172" s="133"/>
      <c r="CB172" s="133"/>
      <c r="CC172" s="133"/>
      <c r="CD172" s="133"/>
      <c r="CE172" s="133"/>
      <c r="CF172" s="133"/>
      <c r="CG172" s="133"/>
      <c r="CH172" s="133"/>
      <c r="CI172" s="133"/>
      <c r="CJ172" s="133"/>
      <c r="CK172" s="133"/>
      <c r="CL172" s="133"/>
      <c r="CM172" s="133"/>
      <c r="CN172" s="133"/>
      <c r="CO172" s="137"/>
      <c r="CP172" s="137"/>
      <c r="CQ172" s="133"/>
    </row>
    <row r="173" spans="1:95" s="10" customFormat="1" ht="12.75" customHeight="1">
      <c r="A173" s="127">
        <v>119</v>
      </c>
      <c r="B173" s="128">
        <v>38675</v>
      </c>
      <c r="C173" s="129" t="s">
        <v>436</v>
      </c>
      <c r="D173" s="130">
        <v>1</v>
      </c>
      <c r="E173" s="131">
        <v>142</v>
      </c>
      <c r="F173" s="132">
        <v>27</v>
      </c>
      <c r="G173" s="133">
        <v>1.5</v>
      </c>
      <c r="H173" s="132">
        <v>1143</v>
      </c>
      <c r="I173" s="133">
        <v>2</v>
      </c>
      <c r="J173" s="14">
        <f t="shared" si="0"/>
        <v>63.36</v>
      </c>
      <c r="K173" s="133">
        <v>1.3</v>
      </c>
      <c r="L173" s="2">
        <f t="shared" si="3"/>
        <v>19.007999999999996</v>
      </c>
      <c r="M173" s="2">
        <f t="shared" si="1"/>
        <v>19.007999999999996</v>
      </c>
      <c r="N173" s="138">
        <f t="shared" si="2"/>
        <v>82.368</v>
      </c>
      <c r="O173" s="132"/>
      <c r="P173" s="133"/>
      <c r="Q173" s="133"/>
      <c r="R173" s="133"/>
      <c r="S173" s="38">
        <f t="shared" si="4"/>
        <v>82.368</v>
      </c>
      <c r="T173" s="133">
        <v>2</v>
      </c>
      <c r="U173" s="133">
        <v>2</v>
      </c>
      <c r="V173" s="133">
        <v>63.5</v>
      </c>
      <c r="W173" s="135" t="s">
        <v>220</v>
      </c>
      <c r="X173" s="136">
        <v>0</v>
      </c>
      <c r="Y173" s="137"/>
      <c r="Z173" s="133"/>
      <c r="AA173" s="133"/>
      <c r="AB173" s="133"/>
      <c r="AC173" s="133"/>
      <c r="AD173" s="133"/>
      <c r="AE173" s="130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0"/>
      <c r="AP173" s="133"/>
      <c r="AQ173" s="133"/>
      <c r="AR173" s="130"/>
      <c r="AS173" s="133"/>
      <c r="AT173" s="133"/>
      <c r="AU173" s="130"/>
      <c r="AV173" s="130"/>
      <c r="AW173" s="133"/>
      <c r="AX173" s="133"/>
      <c r="AY173" s="133"/>
      <c r="AZ173" s="133"/>
      <c r="BA173" s="130">
        <f>S173</f>
        <v>82.368</v>
      </c>
      <c r="BB173" s="133"/>
      <c r="BC173" s="133"/>
      <c r="BD173" s="133"/>
      <c r="BE173" s="133"/>
      <c r="BF173" s="133"/>
      <c r="BG173" s="133"/>
      <c r="BH173" s="133"/>
      <c r="BI173" s="130">
        <f>S173</f>
        <v>82.368</v>
      </c>
      <c r="BJ173" s="133"/>
      <c r="BK173" s="133"/>
      <c r="BL173" s="133"/>
      <c r="BM173" s="133"/>
      <c r="BN173" s="133"/>
      <c r="BO173" s="133"/>
      <c r="BP173" s="133"/>
      <c r="BQ173" s="133"/>
      <c r="BR173" s="133"/>
      <c r="BS173" s="133"/>
      <c r="BT173" s="133"/>
      <c r="BU173" s="133"/>
      <c r="BV173" s="133"/>
      <c r="BW173" s="133"/>
      <c r="BX173" s="133"/>
      <c r="BY173" s="133"/>
      <c r="BZ173" s="133"/>
      <c r="CA173" s="133"/>
      <c r="CB173" s="133"/>
      <c r="CC173" s="133"/>
      <c r="CD173" s="133"/>
      <c r="CE173" s="133"/>
      <c r="CF173" s="133"/>
      <c r="CG173" s="133"/>
      <c r="CH173" s="133"/>
      <c r="CI173" s="133"/>
      <c r="CJ173" s="133"/>
      <c r="CK173" s="133"/>
      <c r="CL173" s="133"/>
      <c r="CM173" s="133"/>
      <c r="CN173" s="133"/>
      <c r="CO173" s="137"/>
      <c r="CP173" s="137"/>
      <c r="CQ173" s="133"/>
    </row>
    <row r="174" spans="1:95" s="10" customFormat="1" ht="12.75" customHeight="1">
      <c r="A174" s="127">
        <v>120</v>
      </c>
      <c r="B174" s="128" t="s">
        <v>437</v>
      </c>
      <c r="C174" s="129" t="s">
        <v>438</v>
      </c>
      <c r="D174" s="130">
        <v>2</v>
      </c>
      <c r="E174" s="131">
        <v>1</v>
      </c>
      <c r="F174" s="132">
        <v>54</v>
      </c>
      <c r="G174" s="133">
        <v>1.5</v>
      </c>
      <c r="H174" s="132">
        <v>500</v>
      </c>
      <c r="I174" s="133">
        <v>2</v>
      </c>
      <c r="J174" s="14">
        <f t="shared" si="0"/>
        <v>91</v>
      </c>
      <c r="K174" s="133">
        <v>1</v>
      </c>
      <c r="L174" s="2">
        <f t="shared" si="3"/>
        <v>0</v>
      </c>
      <c r="M174" s="2">
        <f t="shared" si="1"/>
        <v>0</v>
      </c>
      <c r="N174" s="138">
        <f t="shared" si="2"/>
        <v>91</v>
      </c>
      <c r="O174" s="132"/>
      <c r="P174" s="133"/>
      <c r="Q174" s="133">
        <v>4</v>
      </c>
      <c r="R174" s="133"/>
      <c r="S174" s="38">
        <f t="shared" si="4"/>
        <v>95</v>
      </c>
      <c r="T174" s="133">
        <v>1</v>
      </c>
      <c r="U174" s="133">
        <v>2</v>
      </c>
      <c r="V174" s="133">
        <v>95</v>
      </c>
      <c r="W174" s="135" t="s">
        <v>120</v>
      </c>
      <c r="X174" s="136">
        <v>0</v>
      </c>
      <c r="Y174" s="137"/>
      <c r="Z174" s="133"/>
      <c r="AA174" s="133"/>
      <c r="AB174" s="133"/>
      <c r="AC174" s="133"/>
      <c r="AD174" s="133"/>
      <c r="AE174" s="130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/>
      <c r="AQ174" s="130"/>
      <c r="AR174" s="133"/>
      <c r="AS174" s="133"/>
      <c r="AT174" s="130"/>
      <c r="AU174" s="130">
        <f>S174</f>
        <v>95</v>
      </c>
      <c r="AV174" s="133"/>
      <c r="AW174" s="130">
        <f>S174</f>
        <v>95</v>
      </c>
      <c r="AX174" s="130"/>
      <c r="AY174" s="133"/>
      <c r="AZ174" s="133"/>
      <c r="BA174" s="133"/>
      <c r="BB174" s="133"/>
      <c r="BC174" s="133"/>
      <c r="BD174" s="133"/>
      <c r="BE174" s="133"/>
      <c r="BF174" s="133"/>
      <c r="BG174" s="133"/>
      <c r="BH174" s="133"/>
      <c r="BI174" s="133"/>
      <c r="BJ174" s="133"/>
      <c r="BK174" s="133"/>
      <c r="BL174" s="133"/>
      <c r="BM174" s="133"/>
      <c r="BN174" s="133"/>
      <c r="BO174" s="133"/>
      <c r="BP174" s="133"/>
      <c r="BQ174" s="133"/>
      <c r="BR174" s="133"/>
      <c r="BS174" s="133"/>
      <c r="BT174" s="133"/>
      <c r="BU174" s="133"/>
      <c r="BV174" s="133"/>
      <c r="BW174" s="133"/>
      <c r="BX174" s="133"/>
      <c r="BY174" s="133"/>
      <c r="BZ174" s="133"/>
      <c r="CA174" s="133"/>
      <c r="CB174" s="133"/>
      <c r="CC174" s="133"/>
      <c r="CD174" s="133"/>
      <c r="CE174" s="133"/>
      <c r="CF174" s="133"/>
      <c r="CG174" s="133"/>
      <c r="CH174" s="133"/>
      <c r="CI174" s="133"/>
      <c r="CJ174" s="133"/>
      <c r="CK174" s="133"/>
      <c r="CL174" s="133"/>
      <c r="CM174" s="133"/>
      <c r="CN174" s="133"/>
      <c r="CO174" s="137"/>
      <c r="CP174" s="137"/>
      <c r="CQ174" s="137"/>
    </row>
    <row r="175" spans="1:95" s="10" customFormat="1" ht="12.75" customHeight="1">
      <c r="A175" s="127">
        <v>121</v>
      </c>
      <c r="B175" s="128">
        <v>38682</v>
      </c>
      <c r="C175" s="129" t="s">
        <v>440</v>
      </c>
      <c r="D175" s="130">
        <v>1</v>
      </c>
      <c r="E175" s="131">
        <v>1</v>
      </c>
      <c r="F175" s="132">
        <v>12</v>
      </c>
      <c r="G175" s="133">
        <v>1.5</v>
      </c>
      <c r="H175" s="132">
        <v>250</v>
      </c>
      <c r="I175" s="133">
        <v>2</v>
      </c>
      <c r="J175" s="14">
        <f t="shared" si="0"/>
        <v>23</v>
      </c>
      <c r="K175" s="133">
        <v>1</v>
      </c>
      <c r="L175" s="2">
        <f aca="true" t="shared" si="21" ref="L175:L180">(J175*K175-J175)</f>
        <v>0</v>
      </c>
      <c r="M175" s="2">
        <f t="shared" si="1"/>
        <v>0</v>
      </c>
      <c r="N175" s="138">
        <f aca="true" t="shared" si="22" ref="N175:N180">J175*K175</f>
        <v>23</v>
      </c>
      <c r="O175" s="132"/>
      <c r="P175" s="133"/>
      <c r="Q175" s="133"/>
      <c r="R175" s="133"/>
      <c r="S175" s="38">
        <f t="shared" si="4"/>
        <v>23</v>
      </c>
      <c r="T175" s="133">
        <v>2</v>
      </c>
      <c r="U175" s="133">
        <v>2</v>
      </c>
      <c r="V175" s="133">
        <v>23</v>
      </c>
      <c r="W175" s="135" t="s">
        <v>1</v>
      </c>
      <c r="X175" s="136">
        <v>0</v>
      </c>
      <c r="Y175" s="137"/>
      <c r="Z175" s="133"/>
      <c r="AA175" s="133"/>
      <c r="AB175" s="130">
        <f>S175</f>
        <v>23</v>
      </c>
      <c r="AC175" s="133"/>
      <c r="AD175" s="133"/>
      <c r="AE175" s="130">
        <f>S175</f>
        <v>23</v>
      </c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/>
      <c r="AQ175" s="130"/>
      <c r="AR175" s="133"/>
      <c r="AS175" s="133"/>
      <c r="AT175" s="130"/>
      <c r="AU175" s="130"/>
      <c r="AV175" s="133"/>
      <c r="AW175" s="130"/>
      <c r="AX175" s="130"/>
      <c r="AY175" s="133"/>
      <c r="AZ175" s="133"/>
      <c r="BA175" s="133"/>
      <c r="BB175" s="133"/>
      <c r="BC175" s="133"/>
      <c r="BD175" s="133"/>
      <c r="BE175" s="133"/>
      <c r="BF175" s="133"/>
      <c r="BG175" s="133"/>
      <c r="BH175" s="133"/>
      <c r="BI175" s="133"/>
      <c r="BJ175" s="133"/>
      <c r="BK175" s="133"/>
      <c r="BL175" s="133"/>
      <c r="BM175" s="133"/>
      <c r="BN175" s="133"/>
      <c r="BO175" s="133"/>
      <c r="BP175" s="133"/>
      <c r="BQ175" s="133"/>
      <c r="BR175" s="133"/>
      <c r="BS175" s="133"/>
      <c r="BT175" s="133"/>
      <c r="BU175" s="133"/>
      <c r="BV175" s="133"/>
      <c r="BW175" s="133"/>
      <c r="BX175" s="133"/>
      <c r="BY175" s="133"/>
      <c r="BZ175" s="133"/>
      <c r="CA175" s="133"/>
      <c r="CB175" s="133"/>
      <c r="CC175" s="133"/>
      <c r="CD175" s="133"/>
      <c r="CE175" s="133"/>
      <c r="CF175" s="133"/>
      <c r="CG175" s="133"/>
      <c r="CH175" s="133"/>
      <c r="CI175" s="133"/>
      <c r="CJ175" s="133"/>
      <c r="CK175" s="133"/>
      <c r="CL175" s="133"/>
      <c r="CM175" s="133"/>
      <c r="CN175" s="133"/>
      <c r="CO175" s="137"/>
      <c r="CP175" s="137"/>
      <c r="CQ175" s="137"/>
    </row>
    <row r="176" spans="1:95" s="10" customFormat="1" ht="12.75" customHeight="1">
      <c r="A176" s="127">
        <v>122</v>
      </c>
      <c r="B176" s="128">
        <v>39047</v>
      </c>
      <c r="C176" s="129" t="s">
        <v>444</v>
      </c>
      <c r="D176" s="130">
        <v>1</v>
      </c>
      <c r="E176" s="131">
        <v>1</v>
      </c>
      <c r="F176" s="132">
        <v>6</v>
      </c>
      <c r="G176" s="133">
        <v>1.5</v>
      </c>
      <c r="H176" s="132">
        <v>250</v>
      </c>
      <c r="I176" s="133">
        <v>2</v>
      </c>
      <c r="J176" s="14">
        <f t="shared" si="0"/>
        <v>14</v>
      </c>
      <c r="K176" s="133">
        <v>1</v>
      </c>
      <c r="L176" s="2">
        <f t="shared" si="21"/>
        <v>0</v>
      </c>
      <c r="M176" s="2">
        <f t="shared" si="1"/>
        <v>0</v>
      </c>
      <c r="N176" s="138">
        <f t="shared" si="22"/>
        <v>14</v>
      </c>
      <c r="O176" s="132"/>
      <c r="P176" s="133"/>
      <c r="Q176" s="133"/>
      <c r="R176" s="133"/>
      <c r="S176" s="38">
        <f t="shared" si="4"/>
        <v>14</v>
      </c>
      <c r="T176" s="133">
        <v>4</v>
      </c>
      <c r="U176" s="133">
        <v>8</v>
      </c>
      <c r="V176" s="133">
        <v>0</v>
      </c>
      <c r="W176" s="135" t="s">
        <v>153</v>
      </c>
      <c r="X176" s="136">
        <v>5</v>
      </c>
      <c r="Y176" s="137"/>
      <c r="Z176" s="133"/>
      <c r="AA176" s="133"/>
      <c r="AB176" s="130"/>
      <c r="AC176" s="133"/>
      <c r="AD176" s="130">
        <f>S176</f>
        <v>14</v>
      </c>
      <c r="AE176" s="130"/>
      <c r="AF176" s="133"/>
      <c r="AG176" s="133"/>
      <c r="AH176" s="133"/>
      <c r="AI176" s="133"/>
      <c r="AJ176" s="130">
        <f>S176</f>
        <v>14</v>
      </c>
      <c r="AK176" s="130">
        <f>S176+X176</f>
        <v>19</v>
      </c>
      <c r="AL176" s="133"/>
      <c r="AM176" s="133"/>
      <c r="AN176" s="133"/>
      <c r="AO176" s="133"/>
      <c r="AP176" s="133"/>
      <c r="AQ176" s="130"/>
      <c r="AR176" s="133"/>
      <c r="AS176" s="133"/>
      <c r="AT176" s="130">
        <f>S176</f>
        <v>14</v>
      </c>
      <c r="AU176" s="130"/>
      <c r="AV176" s="133"/>
      <c r="AW176" s="130"/>
      <c r="AX176" s="130"/>
      <c r="AY176" s="133"/>
      <c r="AZ176" s="133"/>
      <c r="BA176" s="133"/>
      <c r="BB176" s="133"/>
      <c r="BC176" s="133"/>
      <c r="BD176" s="133"/>
      <c r="BE176" s="133"/>
      <c r="BF176" s="133"/>
      <c r="BG176" s="133"/>
      <c r="BH176" s="133"/>
      <c r="BI176" s="133"/>
      <c r="BJ176" s="133"/>
      <c r="BK176" s="133"/>
      <c r="BL176" s="133"/>
      <c r="BM176" s="133"/>
      <c r="BN176" s="133"/>
      <c r="BO176" s="133"/>
      <c r="BP176" s="133"/>
      <c r="BQ176" s="133"/>
      <c r="BR176" s="133"/>
      <c r="BS176" s="133"/>
      <c r="BT176" s="133"/>
      <c r="BU176" s="133"/>
      <c r="BV176" s="133"/>
      <c r="BW176" s="133"/>
      <c r="BX176" s="133"/>
      <c r="BY176" s="133"/>
      <c r="BZ176" s="133"/>
      <c r="CA176" s="133"/>
      <c r="CB176" s="133"/>
      <c r="CC176" s="133"/>
      <c r="CD176" s="133"/>
      <c r="CE176" s="133"/>
      <c r="CF176" s="133"/>
      <c r="CG176" s="133"/>
      <c r="CH176" s="133"/>
      <c r="CI176" s="133"/>
      <c r="CJ176" s="133"/>
      <c r="CK176" s="133"/>
      <c r="CL176" s="133"/>
      <c r="CM176" s="133"/>
      <c r="CN176" s="133"/>
      <c r="CO176" s="137"/>
      <c r="CP176" s="137"/>
      <c r="CQ176" s="137"/>
    </row>
    <row r="177" spans="1:95" s="10" customFormat="1" ht="12.75" customHeight="1">
      <c r="A177" s="127">
        <v>123</v>
      </c>
      <c r="B177" s="128">
        <v>38689</v>
      </c>
      <c r="C177" s="129" t="s">
        <v>442</v>
      </c>
      <c r="D177" s="130">
        <v>1</v>
      </c>
      <c r="E177" s="131">
        <v>1</v>
      </c>
      <c r="F177" s="132">
        <v>12</v>
      </c>
      <c r="G177" s="133">
        <v>1.5</v>
      </c>
      <c r="H177" s="132">
        <v>150</v>
      </c>
      <c r="I177" s="133">
        <v>2</v>
      </c>
      <c r="J177" s="14">
        <f t="shared" si="0"/>
        <v>21</v>
      </c>
      <c r="K177" s="133">
        <v>1.1</v>
      </c>
      <c r="L177" s="2">
        <f t="shared" si="21"/>
        <v>2.1000000000000014</v>
      </c>
      <c r="M177" s="2">
        <f t="shared" si="1"/>
        <v>2.1000000000000014</v>
      </c>
      <c r="N177" s="138">
        <f t="shared" si="22"/>
        <v>23.1</v>
      </c>
      <c r="O177" s="132"/>
      <c r="P177" s="133"/>
      <c r="Q177" s="133"/>
      <c r="R177" s="133"/>
      <c r="S177" s="38">
        <f t="shared" si="4"/>
        <v>23.1</v>
      </c>
      <c r="T177" s="133">
        <v>1</v>
      </c>
      <c r="U177" s="133">
        <v>2</v>
      </c>
      <c r="V177" s="133">
        <v>24</v>
      </c>
      <c r="W177" s="135" t="s">
        <v>1</v>
      </c>
      <c r="X177" s="136">
        <v>0</v>
      </c>
      <c r="Y177" s="137"/>
      <c r="Z177" s="133"/>
      <c r="AA177" s="133"/>
      <c r="AB177" s="133"/>
      <c r="AC177" s="133"/>
      <c r="AD177" s="133"/>
      <c r="AE177" s="130">
        <f>S177</f>
        <v>23.1</v>
      </c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0"/>
      <c r="AR177" s="133"/>
      <c r="AS177" s="133"/>
      <c r="AT177" s="130"/>
      <c r="AU177" s="130"/>
      <c r="AV177" s="133"/>
      <c r="AW177" s="130"/>
      <c r="AX177" s="130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7"/>
      <c r="CP177" s="137"/>
      <c r="CQ177" s="137"/>
    </row>
    <row r="178" spans="1:95" s="10" customFormat="1" ht="12.75" customHeight="1">
      <c r="A178" s="127">
        <v>124</v>
      </c>
      <c r="B178" s="128">
        <v>38689</v>
      </c>
      <c r="C178" s="129" t="s">
        <v>445</v>
      </c>
      <c r="D178" s="130">
        <v>1</v>
      </c>
      <c r="E178" s="131">
        <v>1</v>
      </c>
      <c r="F178" s="132">
        <v>7</v>
      </c>
      <c r="G178" s="133">
        <v>1.5</v>
      </c>
      <c r="H178" s="132">
        <v>300</v>
      </c>
      <c r="I178" s="133">
        <v>2</v>
      </c>
      <c r="J178" s="14">
        <f t="shared" si="0"/>
        <v>16.5</v>
      </c>
      <c r="K178" s="133">
        <v>1.1</v>
      </c>
      <c r="L178" s="2">
        <f t="shared" si="21"/>
        <v>1.6500000000000021</v>
      </c>
      <c r="M178" s="2">
        <f t="shared" si="1"/>
        <v>1.6500000000000021</v>
      </c>
      <c r="N178" s="138">
        <f t="shared" si="22"/>
        <v>18.150000000000002</v>
      </c>
      <c r="O178" s="132"/>
      <c r="P178" s="133"/>
      <c r="Q178" s="133"/>
      <c r="R178" s="133"/>
      <c r="S178" s="38">
        <f t="shared" si="4"/>
        <v>18.150000000000002</v>
      </c>
      <c r="T178" s="133">
        <v>14</v>
      </c>
      <c r="U178" s="133">
        <v>16</v>
      </c>
      <c r="V178" s="133">
        <v>0</v>
      </c>
      <c r="W178" s="135" t="s">
        <v>153</v>
      </c>
      <c r="X178" s="136">
        <v>5</v>
      </c>
      <c r="Y178" s="137"/>
      <c r="Z178" s="133"/>
      <c r="AA178" s="133"/>
      <c r="AB178" s="133"/>
      <c r="AC178" s="133"/>
      <c r="AD178" s="133"/>
      <c r="AE178" s="130">
        <f>S178</f>
        <v>18.150000000000002</v>
      </c>
      <c r="AF178" s="133"/>
      <c r="AG178" s="133"/>
      <c r="AH178" s="133"/>
      <c r="AI178" s="133"/>
      <c r="AJ178" s="130">
        <f>S178</f>
        <v>18.150000000000002</v>
      </c>
      <c r="AK178" s="130">
        <f>S178+X178</f>
        <v>23.150000000000002</v>
      </c>
      <c r="AL178" s="133"/>
      <c r="AM178" s="133"/>
      <c r="AN178" s="133"/>
      <c r="AO178" s="130">
        <f>S178</f>
        <v>18.150000000000002</v>
      </c>
      <c r="AP178" s="133"/>
      <c r="AQ178" s="130"/>
      <c r="AR178" s="130">
        <f>S178</f>
        <v>18.150000000000002</v>
      </c>
      <c r="AS178" s="130">
        <f>S178</f>
        <v>18.150000000000002</v>
      </c>
      <c r="AT178" s="130"/>
      <c r="AU178" s="130"/>
      <c r="AV178" s="130">
        <f>S178</f>
        <v>18.150000000000002</v>
      </c>
      <c r="AW178" s="130"/>
      <c r="AX178" s="130"/>
      <c r="AY178" s="133"/>
      <c r="AZ178" s="133"/>
      <c r="BA178" s="133"/>
      <c r="BB178" s="133"/>
      <c r="BC178" s="133"/>
      <c r="BD178" s="133"/>
      <c r="BE178" s="133"/>
      <c r="BF178" s="133"/>
      <c r="BG178" s="130">
        <f>S178</f>
        <v>18.150000000000002</v>
      </c>
      <c r="BH178" s="133"/>
      <c r="BI178" s="133"/>
      <c r="BJ178" s="133"/>
      <c r="BK178" s="133"/>
      <c r="BL178" s="133"/>
      <c r="BM178" s="133"/>
      <c r="BN178" s="133"/>
      <c r="BO178" s="133"/>
      <c r="BP178" s="133"/>
      <c r="BQ178" s="133"/>
      <c r="BR178" s="130">
        <f>S178</f>
        <v>18.150000000000002</v>
      </c>
      <c r="BS178" s="133"/>
      <c r="BT178" s="133"/>
      <c r="BU178" s="133"/>
      <c r="BV178" s="133"/>
      <c r="BW178" s="133"/>
      <c r="BX178" s="133"/>
      <c r="BY178" s="133"/>
      <c r="BZ178" s="133"/>
      <c r="CA178" s="133"/>
      <c r="CB178" s="133"/>
      <c r="CC178" s="133"/>
      <c r="CD178" s="133"/>
      <c r="CE178" s="130">
        <f>S178</f>
        <v>18.150000000000002</v>
      </c>
      <c r="CF178" s="133"/>
      <c r="CG178" s="133"/>
      <c r="CH178" s="133"/>
      <c r="CI178" s="133"/>
      <c r="CJ178" s="133"/>
      <c r="CK178" s="130">
        <f>S178</f>
        <v>18.150000000000002</v>
      </c>
      <c r="CL178" s="133"/>
      <c r="CM178" s="133"/>
      <c r="CN178" s="133"/>
      <c r="CO178" s="137"/>
      <c r="CP178" s="137"/>
      <c r="CQ178" s="137"/>
    </row>
    <row r="179" spans="1:95" s="10" customFormat="1" ht="12.75" customHeight="1">
      <c r="A179" s="127">
        <v>125</v>
      </c>
      <c r="B179" s="128" t="s">
        <v>446</v>
      </c>
      <c r="C179" s="129" t="s">
        <v>447</v>
      </c>
      <c r="D179" s="130">
        <v>5</v>
      </c>
      <c r="E179" s="131">
        <v>1</v>
      </c>
      <c r="F179" s="132">
        <v>62</v>
      </c>
      <c r="G179" s="133">
        <v>1.5</v>
      </c>
      <c r="H179" s="132">
        <v>3000</v>
      </c>
      <c r="I179" s="133">
        <v>2</v>
      </c>
      <c r="J179" s="14">
        <f t="shared" si="0"/>
        <v>153</v>
      </c>
      <c r="K179" s="133">
        <v>1.1</v>
      </c>
      <c r="L179" s="2">
        <f t="shared" si="21"/>
        <v>15.300000000000011</v>
      </c>
      <c r="M179" s="2">
        <f t="shared" si="1"/>
        <v>15.300000000000011</v>
      </c>
      <c r="N179" s="138">
        <f t="shared" si="22"/>
        <v>168.3</v>
      </c>
      <c r="O179" s="132"/>
      <c r="P179" s="133"/>
      <c r="Q179" s="133">
        <v>10</v>
      </c>
      <c r="R179" s="133"/>
      <c r="S179" s="38">
        <f t="shared" si="4"/>
        <v>178.3</v>
      </c>
      <c r="T179" s="133">
        <v>1</v>
      </c>
      <c r="U179" s="133">
        <v>4</v>
      </c>
      <c r="V179" s="133">
        <v>178</v>
      </c>
      <c r="W179" s="135" t="s">
        <v>120</v>
      </c>
      <c r="X179" s="136">
        <v>15</v>
      </c>
      <c r="Y179" s="137"/>
      <c r="Z179" s="133"/>
      <c r="AA179" s="133"/>
      <c r="AB179" s="133"/>
      <c r="AC179" s="133"/>
      <c r="AD179" s="133"/>
      <c r="AE179" s="130"/>
      <c r="AF179" s="133"/>
      <c r="AG179" s="133"/>
      <c r="AH179" s="133"/>
      <c r="AI179" s="133"/>
      <c r="AJ179" s="130"/>
      <c r="AK179" s="130"/>
      <c r="AL179" s="133"/>
      <c r="AM179" s="133"/>
      <c r="AN179" s="133"/>
      <c r="AO179" s="130"/>
      <c r="AP179" s="133"/>
      <c r="AQ179" s="130"/>
      <c r="AR179" s="130"/>
      <c r="AS179" s="130"/>
      <c r="AT179" s="130"/>
      <c r="AU179" s="130">
        <f>S179+X179</f>
        <v>193.3</v>
      </c>
      <c r="AV179" s="130"/>
      <c r="AW179" s="130"/>
      <c r="AX179" s="130"/>
      <c r="AY179" s="133"/>
      <c r="AZ179" s="133"/>
      <c r="BA179" s="133"/>
      <c r="BB179" s="133"/>
      <c r="BC179" s="133"/>
      <c r="BD179" s="133"/>
      <c r="BE179" s="133"/>
      <c r="BF179" s="133"/>
      <c r="BG179" s="130"/>
      <c r="BH179" s="133"/>
      <c r="BI179" s="133"/>
      <c r="BJ179" s="133"/>
      <c r="BK179" s="133"/>
      <c r="BL179" s="133"/>
      <c r="BM179" s="133"/>
      <c r="BN179" s="133"/>
      <c r="BO179" s="133"/>
      <c r="BP179" s="133"/>
      <c r="BQ179" s="133"/>
      <c r="BR179" s="130"/>
      <c r="BS179" s="133"/>
      <c r="BT179" s="133"/>
      <c r="BU179" s="133"/>
      <c r="BV179" s="133"/>
      <c r="BW179" s="133"/>
      <c r="BX179" s="133"/>
      <c r="BY179" s="133"/>
      <c r="BZ179" s="133"/>
      <c r="CA179" s="133"/>
      <c r="CB179" s="133"/>
      <c r="CC179" s="133"/>
      <c r="CD179" s="133"/>
      <c r="CE179" s="130"/>
      <c r="CF179" s="133"/>
      <c r="CG179" s="133"/>
      <c r="CH179" s="133"/>
      <c r="CI179" s="133"/>
      <c r="CJ179" s="133"/>
      <c r="CK179" s="130"/>
      <c r="CL179" s="133"/>
      <c r="CM179" s="133"/>
      <c r="CN179" s="133"/>
      <c r="CO179" s="137"/>
      <c r="CP179" s="137"/>
      <c r="CQ179" s="137"/>
    </row>
    <row r="180" spans="1:95" s="10" customFormat="1" ht="12.75" customHeight="1">
      <c r="A180" s="127">
        <v>126</v>
      </c>
      <c r="B180" s="128">
        <v>38696</v>
      </c>
      <c r="C180" s="129" t="s">
        <v>443</v>
      </c>
      <c r="D180" s="130">
        <v>1</v>
      </c>
      <c r="E180" s="131">
        <v>1</v>
      </c>
      <c r="F180" s="132">
        <v>10</v>
      </c>
      <c r="G180" s="133">
        <v>1.5</v>
      </c>
      <c r="H180" s="132">
        <v>200</v>
      </c>
      <c r="I180" s="133">
        <v>2</v>
      </c>
      <c r="J180" s="14">
        <f t="shared" si="0"/>
        <v>19</v>
      </c>
      <c r="K180" s="133">
        <v>1.1</v>
      </c>
      <c r="L180" s="2">
        <f t="shared" si="21"/>
        <v>1.9000000000000021</v>
      </c>
      <c r="M180" s="2">
        <f t="shared" si="1"/>
        <v>1.9000000000000021</v>
      </c>
      <c r="N180" s="138">
        <f t="shared" si="22"/>
        <v>20.900000000000002</v>
      </c>
      <c r="O180" s="132"/>
      <c r="P180" s="133"/>
      <c r="Q180" s="133"/>
      <c r="R180" s="133"/>
      <c r="S180" s="38">
        <f t="shared" si="4"/>
        <v>20.900000000000002</v>
      </c>
      <c r="T180" s="133">
        <v>5</v>
      </c>
      <c r="U180" s="133">
        <v>5</v>
      </c>
      <c r="V180" s="133">
        <v>22</v>
      </c>
      <c r="W180" s="135" t="s">
        <v>1</v>
      </c>
      <c r="X180" s="136">
        <v>3</v>
      </c>
      <c r="Y180" s="137"/>
      <c r="Z180" s="133"/>
      <c r="AA180" s="133"/>
      <c r="AB180" s="130">
        <f>S180</f>
        <v>20.900000000000002</v>
      </c>
      <c r="AC180" s="133"/>
      <c r="AD180" s="133"/>
      <c r="AE180" s="130">
        <f>S180+X180</f>
        <v>23.900000000000002</v>
      </c>
      <c r="AF180" s="133"/>
      <c r="AG180" s="133"/>
      <c r="AH180" s="133"/>
      <c r="AI180" s="133"/>
      <c r="AJ180" s="130">
        <f>S180</f>
        <v>20.900000000000002</v>
      </c>
      <c r="AK180" s="130">
        <f>S180</f>
        <v>20.900000000000002</v>
      </c>
      <c r="AL180" s="133"/>
      <c r="AM180" s="133"/>
      <c r="AN180" s="133"/>
      <c r="AO180" s="133"/>
      <c r="AP180" s="133"/>
      <c r="AQ180" s="130"/>
      <c r="AR180" s="133"/>
      <c r="AS180" s="133"/>
      <c r="AT180" s="130"/>
      <c r="AU180" s="130"/>
      <c r="AV180" s="133"/>
      <c r="AW180" s="130"/>
      <c r="AX180" s="130"/>
      <c r="AY180" s="133"/>
      <c r="AZ180" s="133"/>
      <c r="BA180" s="133"/>
      <c r="BB180" s="133"/>
      <c r="BC180" s="133"/>
      <c r="BD180" s="133"/>
      <c r="BE180" s="133"/>
      <c r="BF180" s="133"/>
      <c r="BG180" s="133"/>
      <c r="BH180" s="133"/>
      <c r="BI180" s="133"/>
      <c r="BJ180" s="133"/>
      <c r="BK180" s="133"/>
      <c r="BL180" s="133"/>
      <c r="BM180" s="133"/>
      <c r="BN180" s="133"/>
      <c r="BO180" s="133"/>
      <c r="BP180" s="133"/>
      <c r="BQ180" s="133"/>
      <c r="BR180" s="133"/>
      <c r="BS180" s="133"/>
      <c r="BT180" s="133"/>
      <c r="BU180" s="133"/>
      <c r="BV180" s="133"/>
      <c r="BW180" s="133"/>
      <c r="BX180" s="133"/>
      <c r="BY180" s="133"/>
      <c r="BZ180" s="133"/>
      <c r="CA180" s="133"/>
      <c r="CB180" s="133"/>
      <c r="CC180" s="133"/>
      <c r="CD180" s="133"/>
      <c r="CE180" s="133"/>
      <c r="CF180" s="133"/>
      <c r="CG180" s="133"/>
      <c r="CH180" s="133"/>
      <c r="CI180" s="133"/>
      <c r="CJ180" s="133"/>
      <c r="CK180" s="133"/>
      <c r="CL180" s="133"/>
      <c r="CM180" s="133"/>
      <c r="CN180" s="133"/>
      <c r="CO180" s="137"/>
      <c r="CP180" s="137"/>
      <c r="CQ180" s="137"/>
    </row>
    <row r="181" spans="1:95" s="10" customFormat="1" ht="12.75" customHeight="1">
      <c r="A181" s="127">
        <v>127</v>
      </c>
      <c r="B181" s="128">
        <v>39078</v>
      </c>
      <c r="C181" s="129" t="s">
        <v>449</v>
      </c>
      <c r="D181" s="130">
        <v>1</v>
      </c>
      <c r="E181" s="131">
        <v>1</v>
      </c>
      <c r="F181" s="132">
        <v>12</v>
      </c>
      <c r="G181" s="133">
        <v>1.5</v>
      </c>
      <c r="H181" s="132">
        <v>500</v>
      </c>
      <c r="I181" s="133">
        <v>2</v>
      </c>
      <c r="J181" s="14">
        <f t="shared" si="0"/>
        <v>28</v>
      </c>
      <c r="K181" s="133">
        <v>1.1</v>
      </c>
      <c r="L181" s="2">
        <f t="shared" si="3"/>
        <v>2.8000000000000043</v>
      </c>
      <c r="M181" s="2">
        <f t="shared" si="1"/>
        <v>2.8000000000000043</v>
      </c>
      <c r="N181" s="138">
        <f t="shared" si="2"/>
        <v>30.800000000000004</v>
      </c>
      <c r="O181" s="132"/>
      <c r="P181" s="133"/>
      <c r="Q181" s="133"/>
      <c r="R181" s="133"/>
      <c r="S181" s="38">
        <f t="shared" si="4"/>
        <v>30.800000000000004</v>
      </c>
      <c r="T181" s="133">
        <v>23</v>
      </c>
      <c r="U181" s="133">
        <v>30</v>
      </c>
      <c r="V181" s="133">
        <v>31</v>
      </c>
      <c r="W181" s="135" t="s">
        <v>450</v>
      </c>
      <c r="X181" s="136">
        <v>5</v>
      </c>
      <c r="Y181" s="137"/>
      <c r="Z181" s="133"/>
      <c r="AA181" s="133"/>
      <c r="AB181" s="130">
        <f>S181</f>
        <v>30.800000000000004</v>
      </c>
      <c r="AC181" s="133"/>
      <c r="AD181" s="130">
        <f>S181</f>
        <v>30.800000000000004</v>
      </c>
      <c r="AE181" s="130">
        <f>S181</f>
        <v>30.800000000000004</v>
      </c>
      <c r="AF181" s="133"/>
      <c r="AG181" s="133"/>
      <c r="AH181" s="133"/>
      <c r="AI181" s="133"/>
      <c r="AJ181" s="130"/>
      <c r="AK181" s="130"/>
      <c r="AL181" s="133"/>
      <c r="AM181" s="133"/>
      <c r="AN181" s="133"/>
      <c r="AO181" s="130">
        <f>S181</f>
        <v>30.800000000000004</v>
      </c>
      <c r="AP181" s="133"/>
      <c r="AQ181" s="130"/>
      <c r="AR181" s="130">
        <f>S181</f>
        <v>30.800000000000004</v>
      </c>
      <c r="AS181" s="130">
        <f>S181</f>
        <v>30.800000000000004</v>
      </c>
      <c r="AT181" s="130"/>
      <c r="AU181" s="130"/>
      <c r="AV181" s="130">
        <f>S181</f>
        <v>30.800000000000004</v>
      </c>
      <c r="AW181" s="130"/>
      <c r="AX181" s="130"/>
      <c r="AY181" s="133"/>
      <c r="AZ181" s="133"/>
      <c r="BA181" s="133"/>
      <c r="BB181" s="133"/>
      <c r="BC181" s="133"/>
      <c r="BD181" s="133"/>
      <c r="BE181" s="130">
        <f>S181</f>
        <v>30.800000000000004</v>
      </c>
      <c r="BF181" s="133"/>
      <c r="BG181" s="130">
        <f>S181</f>
        <v>30.800000000000004</v>
      </c>
      <c r="BH181" s="133"/>
      <c r="BI181" s="133"/>
      <c r="BJ181" s="133"/>
      <c r="BK181" s="133"/>
      <c r="BL181" s="130">
        <f>S181</f>
        <v>30.800000000000004</v>
      </c>
      <c r="BM181" s="130">
        <f>S181</f>
        <v>30.800000000000004</v>
      </c>
      <c r="BN181" s="133"/>
      <c r="BO181" s="133"/>
      <c r="BP181" s="133"/>
      <c r="BQ181" s="133"/>
      <c r="BR181" s="130">
        <f>S181</f>
        <v>30.800000000000004</v>
      </c>
      <c r="BS181" s="130">
        <f>S181</f>
        <v>30.800000000000004</v>
      </c>
      <c r="BT181" s="133"/>
      <c r="BU181" s="130">
        <f>S181</f>
        <v>30.800000000000004</v>
      </c>
      <c r="BV181" s="133"/>
      <c r="BW181" s="130">
        <f>S181</f>
        <v>30.800000000000004</v>
      </c>
      <c r="BX181" s="130">
        <f>S181</f>
        <v>30.800000000000004</v>
      </c>
      <c r="BY181" s="133"/>
      <c r="BZ181" s="133"/>
      <c r="CA181" s="133"/>
      <c r="CB181" s="133"/>
      <c r="CC181" s="133"/>
      <c r="CD181" s="130">
        <f>S181</f>
        <v>30.800000000000004</v>
      </c>
      <c r="CE181" s="130">
        <f>S181</f>
        <v>30.800000000000004</v>
      </c>
      <c r="CF181" s="133"/>
      <c r="CG181" s="130">
        <f>S181</f>
        <v>30.800000000000004</v>
      </c>
      <c r="CH181" s="133"/>
      <c r="CI181" s="133"/>
      <c r="CJ181" s="133"/>
      <c r="CK181" s="133"/>
      <c r="CL181" s="130">
        <f>S181</f>
        <v>30.800000000000004</v>
      </c>
      <c r="CM181" s="130">
        <f>S181+X181</f>
        <v>35.800000000000004</v>
      </c>
      <c r="CN181" s="130">
        <f>S181</f>
        <v>30.800000000000004</v>
      </c>
      <c r="CO181" s="137"/>
      <c r="CP181" s="137"/>
      <c r="CQ181" s="137"/>
    </row>
    <row r="182" spans="1:95" s="10" customFormat="1" ht="12.75" customHeight="1">
      <c r="A182" s="127"/>
      <c r="B182" s="128"/>
      <c r="C182" s="129"/>
      <c r="D182" s="130"/>
      <c r="E182" s="131"/>
      <c r="F182" s="132"/>
      <c r="G182" s="133"/>
      <c r="H182" s="132"/>
      <c r="I182" s="133"/>
      <c r="J182" s="14">
        <f t="shared" si="0"/>
        <v>0</v>
      </c>
      <c r="K182" s="133"/>
      <c r="L182" s="2">
        <f t="shared" si="3"/>
        <v>0</v>
      </c>
      <c r="M182" s="2">
        <f t="shared" si="1"/>
        <v>0</v>
      </c>
      <c r="N182" s="138">
        <f t="shared" si="2"/>
        <v>0</v>
      </c>
      <c r="O182" s="132"/>
      <c r="P182" s="133"/>
      <c r="Q182" s="133"/>
      <c r="R182" s="133"/>
      <c r="S182" s="38">
        <f t="shared" si="4"/>
        <v>0</v>
      </c>
      <c r="T182" s="133"/>
      <c r="U182" s="133"/>
      <c r="V182" s="133"/>
      <c r="W182" s="135"/>
      <c r="X182" s="136"/>
      <c r="Y182" s="137"/>
      <c r="Z182" s="133"/>
      <c r="AA182" s="133"/>
      <c r="AB182" s="130"/>
      <c r="AC182" s="133"/>
      <c r="AD182" s="133"/>
      <c r="AE182" s="130"/>
      <c r="AF182" s="133"/>
      <c r="AG182" s="133"/>
      <c r="AH182" s="133"/>
      <c r="AI182" s="133"/>
      <c r="AJ182" s="130"/>
      <c r="AK182" s="130"/>
      <c r="AL182" s="133"/>
      <c r="AM182" s="133"/>
      <c r="AN182" s="133"/>
      <c r="AO182" s="133"/>
      <c r="AP182" s="133"/>
      <c r="AQ182" s="130"/>
      <c r="AR182" s="133"/>
      <c r="AS182" s="133"/>
      <c r="AT182" s="130"/>
      <c r="AU182" s="130"/>
      <c r="AV182" s="133"/>
      <c r="AW182" s="130"/>
      <c r="AX182" s="130"/>
      <c r="AY182" s="133"/>
      <c r="AZ182" s="133"/>
      <c r="BA182" s="133"/>
      <c r="BB182" s="133"/>
      <c r="BC182" s="133"/>
      <c r="BD182" s="133"/>
      <c r="BE182" s="133"/>
      <c r="BF182" s="133"/>
      <c r="BG182" s="133"/>
      <c r="BH182" s="133"/>
      <c r="BI182" s="133"/>
      <c r="BJ182" s="133"/>
      <c r="BK182" s="133"/>
      <c r="BL182" s="133"/>
      <c r="BM182" s="133"/>
      <c r="BN182" s="133"/>
      <c r="BO182" s="133"/>
      <c r="BP182" s="133"/>
      <c r="BQ182" s="133"/>
      <c r="BR182" s="133"/>
      <c r="BS182" s="133"/>
      <c r="BT182" s="133"/>
      <c r="BU182" s="133"/>
      <c r="BV182" s="133"/>
      <c r="BW182" s="133"/>
      <c r="BX182" s="133"/>
      <c r="BY182" s="133"/>
      <c r="BZ182" s="133"/>
      <c r="CA182" s="133"/>
      <c r="CB182" s="133"/>
      <c r="CC182" s="133"/>
      <c r="CD182" s="133"/>
      <c r="CE182" s="133"/>
      <c r="CF182" s="133"/>
      <c r="CG182" s="133"/>
      <c r="CH182" s="133"/>
      <c r="CI182" s="133"/>
      <c r="CJ182" s="133"/>
      <c r="CK182" s="133"/>
      <c r="CL182" s="133"/>
      <c r="CM182" s="133"/>
      <c r="CN182" s="133"/>
      <c r="CO182" s="137"/>
      <c r="CP182" s="137"/>
      <c r="CQ182" s="137"/>
    </row>
    <row r="183" spans="1:95" s="10" customFormat="1" ht="12.75" customHeight="1">
      <c r="A183" s="127"/>
      <c r="B183" s="128"/>
      <c r="C183" s="129"/>
      <c r="D183" s="130"/>
      <c r="E183" s="131"/>
      <c r="F183" s="132"/>
      <c r="G183" s="133"/>
      <c r="H183" s="132"/>
      <c r="I183" s="133"/>
      <c r="J183" s="14">
        <f t="shared" si="0"/>
        <v>0</v>
      </c>
      <c r="K183" s="133"/>
      <c r="L183" s="2">
        <f t="shared" si="3"/>
        <v>0</v>
      </c>
      <c r="M183" s="2">
        <f t="shared" si="1"/>
        <v>0</v>
      </c>
      <c r="N183" s="138">
        <f t="shared" si="2"/>
        <v>0</v>
      </c>
      <c r="O183" s="132"/>
      <c r="P183" s="133"/>
      <c r="Q183" s="133"/>
      <c r="R183" s="133"/>
      <c r="S183" s="38">
        <f t="shared" si="4"/>
        <v>0</v>
      </c>
      <c r="T183" s="133"/>
      <c r="U183" s="133"/>
      <c r="V183" s="133"/>
      <c r="W183" s="135"/>
      <c r="X183" s="136"/>
      <c r="Y183" s="137"/>
      <c r="Z183" s="133"/>
      <c r="AA183" s="133"/>
      <c r="AB183" s="130"/>
      <c r="AC183" s="133"/>
      <c r="AD183" s="133"/>
      <c r="AE183" s="130"/>
      <c r="AF183" s="133"/>
      <c r="AG183" s="133"/>
      <c r="AH183" s="133"/>
      <c r="AI183" s="133"/>
      <c r="AJ183" s="130"/>
      <c r="AK183" s="130"/>
      <c r="AL183" s="133"/>
      <c r="AM183" s="133"/>
      <c r="AN183" s="133"/>
      <c r="AO183" s="133"/>
      <c r="AP183" s="133"/>
      <c r="AQ183" s="130"/>
      <c r="AR183" s="133"/>
      <c r="AS183" s="133"/>
      <c r="AT183" s="130"/>
      <c r="AU183" s="130"/>
      <c r="AV183" s="133"/>
      <c r="AW183" s="130"/>
      <c r="AX183" s="130"/>
      <c r="AY183" s="133"/>
      <c r="AZ183" s="133"/>
      <c r="BA183" s="133"/>
      <c r="BB183" s="133"/>
      <c r="BC183" s="133"/>
      <c r="BD183" s="133"/>
      <c r="BE183" s="133"/>
      <c r="BF183" s="133"/>
      <c r="BG183" s="133"/>
      <c r="BH183" s="133"/>
      <c r="BI183" s="133"/>
      <c r="BJ183" s="133"/>
      <c r="BK183" s="133"/>
      <c r="BL183" s="133"/>
      <c r="BM183" s="133"/>
      <c r="BN183" s="133"/>
      <c r="BO183" s="133"/>
      <c r="BP183" s="133"/>
      <c r="BQ183" s="133"/>
      <c r="BR183" s="133"/>
      <c r="BS183" s="133"/>
      <c r="BT183" s="133"/>
      <c r="BU183" s="133"/>
      <c r="BV183" s="133"/>
      <c r="BW183" s="133"/>
      <c r="BX183" s="133"/>
      <c r="BY183" s="133"/>
      <c r="BZ183" s="133"/>
      <c r="CA183" s="133"/>
      <c r="CB183" s="133"/>
      <c r="CC183" s="133"/>
      <c r="CD183" s="133"/>
      <c r="CE183" s="133"/>
      <c r="CF183" s="133"/>
      <c r="CG183" s="133"/>
      <c r="CH183" s="133"/>
      <c r="CI183" s="133"/>
      <c r="CJ183" s="133"/>
      <c r="CK183" s="133"/>
      <c r="CL183" s="133"/>
      <c r="CM183" s="133"/>
      <c r="CN183" s="133"/>
      <c r="CO183" s="137"/>
      <c r="CP183" s="137"/>
      <c r="CQ183" s="137"/>
    </row>
    <row r="184" spans="1:95" s="10" customFormat="1" ht="12.75" customHeight="1">
      <c r="A184" s="127"/>
      <c r="B184" s="128"/>
      <c r="C184" s="129"/>
      <c r="D184" s="130"/>
      <c r="E184" s="131"/>
      <c r="F184" s="132"/>
      <c r="G184" s="133"/>
      <c r="H184" s="132"/>
      <c r="I184" s="133"/>
      <c r="J184" s="14">
        <f t="shared" si="0"/>
        <v>0</v>
      </c>
      <c r="K184" s="133"/>
      <c r="L184" s="2">
        <f t="shared" si="3"/>
        <v>0</v>
      </c>
      <c r="M184" s="2">
        <f t="shared" si="1"/>
        <v>0</v>
      </c>
      <c r="N184" s="138">
        <f t="shared" si="2"/>
        <v>0</v>
      </c>
      <c r="O184" s="132"/>
      <c r="P184" s="133"/>
      <c r="Q184" s="133"/>
      <c r="R184" s="133"/>
      <c r="S184" s="38">
        <f t="shared" si="4"/>
        <v>0</v>
      </c>
      <c r="T184" s="133"/>
      <c r="U184" s="133"/>
      <c r="V184" s="133"/>
      <c r="W184" s="135"/>
      <c r="X184" s="136"/>
      <c r="Y184" s="137"/>
      <c r="Z184" s="133"/>
      <c r="AA184" s="133"/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0"/>
      <c r="AP184" s="133"/>
      <c r="AQ184" s="133"/>
      <c r="AR184" s="133"/>
      <c r="AS184" s="133"/>
      <c r="AT184" s="133"/>
      <c r="AU184" s="133"/>
      <c r="AV184" s="130"/>
      <c r="AW184" s="133"/>
      <c r="AX184" s="133"/>
      <c r="AY184" s="133"/>
      <c r="AZ184" s="133"/>
      <c r="BA184" s="133"/>
      <c r="BB184" s="133"/>
      <c r="BC184" s="133"/>
      <c r="BD184" s="133"/>
      <c r="BE184" s="133"/>
      <c r="BF184" s="133"/>
      <c r="BG184" s="133"/>
      <c r="BH184" s="133"/>
      <c r="BI184" s="133"/>
      <c r="BJ184" s="133"/>
      <c r="BK184" s="133"/>
      <c r="BL184" s="133"/>
      <c r="BM184" s="133"/>
      <c r="BN184" s="133"/>
      <c r="BO184" s="133"/>
      <c r="BP184" s="133"/>
      <c r="BQ184" s="133"/>
      <c r="BR184" s="133"/>
      <c r="BS184" s="133"/>
      <c r="BT184" s="133"/>
      <c r="BU184" s="133"/>
      <c r="BV184" s="133"/>
      <c r="BW184" s="133"/>
      <c r="BX184" s="133"/>
      <c r="BY184" s="133"/>
      <c r="BZ184" s="133"/>
      <c r="CA184" s="133"/>
      <c r="CB184" s="133"/>
      <c r="CC184" s="133"/>
      <c r="CD184" s="133"/>
      <c r="CE184" s="133"/>
      <c r="CF184" s="133"/>
      <c r="CG184" s="133"/>
      <c r="CH184" s="133"/>
      <c r="CI184" s="133"/>
      <c r="CJ184" s="133"/>
      <c r="CK184" s="133"/>
      <c r="CL184" s="133"/>
      <c r="CM184" s="133"/>
      <c r="CN184" s="133"/>
      <c r="CO184" s="137"/>
      <c r="CP184" s="137"/>
      <c r="CQ184" s="133"/>
    </row>
    <row r="185" spans="1:95" s="123" customFormat="1" ht="13.5" thickBot="1">
      <c r="A185" s="23"/>
      <c r="B185" s="117"/>
      <c r="C185" s="64"/>
      <c r="D185" s="24"/>
      <c r="E185" s="118"/>
      <c r="F185" s="25"/>
      <c r="G185" s="26"/>
      <c r="H185" s="25"/>
      <c r="I185" s="26"/>
      <c r="J185" s="119">
        <f t="shared" si="0"/>
        <v>0</v>
      </c>
      <c r="K185" s="26"/>
      <c r="L185" s="120">
        <f t="shared" si="3"/>
        <v>0</v>
      </c>
      <c r="M185" s="120">
        <f t="shared" si="1"/>
        <v>0</v>
      </c>
      <c r="N185" s="121">
        <f t="shared" si="2"/>
        <v>0</v>
      </c>
      <c r="O185" s="25"/>
      <c r="P185" s="26"/>
      <c r="Q185" s="26"/>
      <c r="R185" s="26"/>
      <c r="S185" s="139">
        <f t="shared" si="4"/>
        <v>0</v>
      </c>
      <c r="T185" s="26"/>
      <c r="U185" s="26"/>
      <c r="V185" s="26"/>
      <c r="W185" s="68"/>
      <c r="X185" s="27"/>
      <c r="Y185" s="122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122"/>
      <c r="CP185" s="122"/>
      <c r="CQ185" s="26"/>
    </row>
    <row r="186" spans="1:95" s="11" customFormat="1" ht="49.5" customHeight="1" thickBot="1">
      <c r="A186" s="35"/>
      <c r="B186" s="35"/>
      <c r="C186" s="65" t="s">
        <v>28</v>
      </c>
      <c r="D186" s="22">
        <f>SUM(D2:D185)</f>
        <v>246</v>
      </c>
      <c r="E186" s="34"/>
      <c r="F186" s="28">
        <f>SUM(F2:F185)</f>
        <v>4354.2</v>
      </c>
      <c r="G186" s="34"/>
      <c r="H186" s="28">
        <f>SUM(H2:H185)</f>
        <v>139758</v>
      </c>
      <c r="I186" s="34"/>
      <c r="J186" s="22">
        <f>SUM(J2:J185)</f>
        <v>7301.939999999999</v>
      </c>
      <c r="K186" s="34"/>
      <c r="L186" s="22"/>
      <c r="M186" s="22"/>
      <c r="N186" s="22">
        <f>SUM(N2:N185)</f>
        <v>7397.163999999999</v>
      </c>
      <c r="O186" s="28">
        <f>SUM(O2:O185)</f>
        <v>292.6</v>
      </c>
      <c r="P186" s="34"/>
      <c r="Q186" s="22">
        <f aca="true" t="shared" si="23" ref="Q186:V186">SUM(Q2:Q185)</f>
        <v>159</v>
      </c>
      <c r="R186" s="22">
        <f t="shared" si="23"/>
        <v>248</v>
      </c>
      <c r="S186" s="39">
        <f t="shared" si="23"/>
        <v>10932.243999999995</v>
      </c>
      <c r="T186" s="22">
        <f t="shared" si="23"/>
        <v>467</v>
      </c>
      <c r="U186" s="22">
        <f t="shared" si="23"/>
        <v>816</v>
      </c>
      <c r="V186" s="22">
        <f t="shared" si="23"/>
        <v>9966.5</v>
      </c>
      <c r="W186" s="69"/>
      <c r="X186" s="35"/>
      <c r="Y186" s="33">
        <f aca="true" t="shared" si="24" ref="Y186:AX186">SUM(Y2:Y185)</f>
        <v>91.7</v>
      </c>
      <c r="Z186" s="30">
        <f t="shared" si="24"/>
        <v>145.5</v>
      </c>
      <c r="AA186" s="30">
        <f t="shared" si="24"/>
        <v>121</v>
      </c>
      <c r="AB186" s="165">
        <f t="shared" si="24"/>
        <v>1403.9999999999998</v>
      </c>
      <c r="AC186" s="30">
        <f t="shared" si="24"/>
        <v>55.68</v>
      </c>
      <c r="AD186" s="30">
        <f t="shared" si="24"/>
        <v>796.165</v>
      </c>
      <c r="AE186" s="165">
        <f t="shared" si="24"/>
        <v>3091.23</v>
      </c>
      <c r="AF186" s="30">
        <f t="shared" si="24"/>
        <v>0</v>
      </c>
      <c r="AG186" s="30">
        <f t="shared" si="24"/>
        <v>162.8</v>
      </c>
      <c r="AH186" s="30">
        <f t="shared" si="24"/>
        <v>24.5</v>
      </c>
      <c r="AI186" s="30">
        <f t="shared" si="24"/>
        <v>0</v>
      </c>
      <c r="AJ186" s="30">
        <f t="shared" si="24"/>
        <v>225.69</v>
      </c>
      <c r="AK186" s="30">
        <f t="shared" si="24"/>
        <v>904.7299999999998</v>
      </c>
      <c r="AL186" s="30">
        <f t="shared" si="24"/>
        <v>217</v>
      </c>
      <c r="AM186" s="30">
        <f t="shared" si="24"/>
        <v>71</v>
      </c>
      <c r="AN186" s="30">
        <f t="shared" si="24"/>
        <v>64</v>
      </c>
      <c r="AO186" s="30">
        <f t="shared" si="24"/>
        <v>856.875</v>
      </c>
      <c r="AP186" s="30">
        <f t="shared" si="24"/>
        <v>175</v>
      </c>
      <c r="AQ186" s="30">
        <f t="shared" si="24"/>
        <v>714.9999999999999</v>
      </c>
      <c r="AR186" s="166">
        <f t="shared" si="24"/>
        <v>1281.2</v>
      </c>
      <c r="AS186" s="30">
        <f t="shared" si="24"/>
        <v>443.65000000000003</v>
      </c>
      <c r="AT186" s="30">
        <f t="shared" si="24"/>
        <v>372.4</v>
      </c>
      <c r="AU186" s="166">
        <f t="shared" si="24"/>
        <v>3480.0450000000005</v>
      </c>
      <c r="AV186" s="30">
        <f t="shared" si="24"/>
        <v>700.915</v>
      </c>
      <c r="AW186" s="30">
        <f t="shared" si="24"/>
        <v>189</v>
      </c>
      <c r="AX186" s="30">
        <f t="shared" si="24"/>
        <v>34.5</v>
      </c>
      <c r="AY186" s="30">
        <f aca="true" t="shared" si="25" ref="AY186:BW186">SUM(AY2:AY185)</f>
        <v>55.68</v>
      </c>
      <c r="AZ186" s="30">
        <f t="shared" si="25"/>
        <v>614.4</v>
      </c>
      <c r="BA186" s="166">
        <f t="shared" si="25"/>
        <v>2244.0840000000003</v>
      </c>
      <c r="BB186" s="30">
        <f t="shared" si="25"/>
        <v>465.19999999999993</v>
      </c>
      <c r="BC186" s="30">
        <f t="shared" si="25"/>
        <v>55.68</v>
      </c>
      <c r="BD186" s="30">
        <f t="shared" si="25"/>
        <v>147</v>
      </c>
      <c r="BE186" s="30">
        <f t="shared" si="25"/>
        <v>453.3</v>
      </c>
      <c r="BF186" s="30">
        <f t="shared" si="25"/>
        <v>259.4</v>
      </c>
      <c r="BG186" s="166">
        <f t="shared" si="25"/>
        <v>1934.34</v>
      </c>
      <c r="BH186" s="30">
        <f t="shared" si="25"/>
        <v>244</v>
      </c>
      <c r="BI186" s="166">
        <f t="shared" si="25"/>
        <v>2152.014</v>
      </c>
      <c r="BJ186" s="30">
        <f t="shared" si="25"/>
        <v>244</v>
      </c>
      <c r="BK186" s="30">
        <f t="shared" si="25"/>
        <v>714.9999999999999</v>
      </c>
      <c r="BL186" s="30">
        <f t="shared" si="25"/>
        <v>79.80000000000001</v>
      </c>
      <c r="BM186" s="30">
        <f t="shared" si="25"/>
        <v>187.9</v>
      </c>
      <c r="BN186" s="30">
        <f t="shared" si="25"/>
        <v>30</v>
      </c>
      <c r="BO186" s="30">
        <f t="shared" si="25"/>
        <v>234.4</v>
      </c>
      <c r="BP186" s="30">
        <f t="shared" si="25"/>
        <v>368.6</v>
      </c>
      <c r="BQ186" s="30">
        <f t="shared" si="25"/>
        <v>368.6</v>
      </c>
      <c r="BR186" s="166">
        <f t="shared" si="25"/>
        <v>1540.2</v>
      </c>
      <c r="BS186" s="30">
        <f t="shared" si="25"/>
        <v>248.8</v>
      </c>
      <c r="BT186" s="30">
        <f t="shared" si="25"/>
        <v>192.28</v>
      </c>
      <c r="BU186" s="30">
        <f t="shared" si="25"/>
        <v>488.98</v>
      </c>
      <c r="BV186" s="30">
        <f t="shared" si="25"/>
        <v>24.5</v>
      </c>
      <c r="BW186" s="30">
        <f t="shared" si="25"/>
        <v>478.8</v>
      </c>
      <c r="BX186" s="30">
        <f aca="true" t="shared" si="26" ref="BX186:CQ186">SUM(BX2:BX185)</f>
        <v>187</v>
      </c>
      <c r="BY186" s="30">
        <f t="shared" si="26"/>
        <v>402.5</v>
      </c>
      <c r="BZ186" s="30">
        <f t="shared" si="26"/>
        <v>24.5</v>
      </c>
      <c r="CA186" s="30">
        <f t="shared" si="26"/>
        <v>509.7</v>
      </c>
      <c r="CB186" s="30">
        <f t="shared" si="26"/>
        <v>605.4</v>
      </c>
      <c r="CC186" s="30">
        <f t="shared" si="26"/>
        <v>402.5</v>
      </c>
      <c r="CD186" s="30">
        <f t="shared" si="26"/>
        <v>685.1999999999999</v>
      </c>
      <c r="CE186" s="30">
        <f t="shared" si="26"/>
        <v>212.51500000000001</v>
      </c>
      <c r="CF186" s="30">
        <f t="shared" si="26"/>
        <v>94</v>
      </c>
      <c r="CG186" s="30">
        <f t="shared" si="26"/>
        <v>248.8</v>
      </c>
      <c r="CH186" s="30">
        <f t="shared" si="26"/>
        <v>51</v>
      </c>
      <c r="CI186" s="30">
        <f t="shared" si="26"/>
        <v>749.15</v>
      </c>
      <c r="CJ186" s="30">
        <f t="shared" si="26"/>
        <v>276.84</v>
      </c>
      <c r="CK186" s="30">
        <f t="shared" si="26"/>
        <v>460.15</v>
      </c>
      <c r="CL186" s="30">
        <f t="shared" si="26"/>
        <v>664.665</v>
      </c>
      <c r="CM186" s="30">
        <f t="shared" si="26"/>
        <v>178.8</v>
      </c>
      <c r="CN186" s="30">
        <f t="shared" si="26"/>
        <v>378.8</v>
      </c>
      <c r="CO186" s="30">
        <f t="shared" si="26"/>
        <v>0</v>
      </c>
      <c r="CP186" s="30">
        <f t="shared" si="26"/>
        <v>0</v>
      </c>
      <c r="CQ186" s="30">
        <f t="shared" si="26"/>
        <v>0</v>
      </c>
    </row>
    <row r="187" spans="28:95" ht="24.75" customHeight="1">
      <c r="AB187" s="160" t="s">
        <v>428</v>
      </c>
      <c r="AE187" s="160" t="s">
        <v>430</v>
      </c>
      <c r="AR187" s="160" t="s">
        <v>428</v>
      </c>
      <c r="AU187" s="160" t="s">
        <v>430</v>
      </c>
      <c r="BA187" s="160" t="s">
        <v>429</v>
      </c>
      <c r="BG187" s="160" t="s">
        <v>428</v>
      </c>
      <c r="BI187" s="160" t="s">
        <v>429</v>
      </c>
      <c r="BR187" s="161" t="s">
        <v>428</v>
      </c>
      <c r="CQ187" s="29"/>
    </row>
  </sheetData>
  <printOptions/>
  <pageMargins left="0.23" right="0.17" top="0.37" bottom="0.37" header="0.17" footer="0.19"/>
  <pageSetup horizontalDpi="600" verticalDpi="600" orientation="landscape" paperSize="9" r:id="rId1"/>
  <headerFooter alignWithMargins="0">
    <oddHeader>&amp;L&amp;"MS Sans Serif,Félkövér dőlt"&amp;12MINTA!!!&amp;C&amp;"MS Sans Serif,Félkövér dőlt"A BKV Előre SC. Term. barát Szo. ZERGE csoport tagjainak 2005.-évi túranaplója</oddHeader>
    <oddFooter>&amp;L&amp;F&amp;C&amp;P&amp;R&amp;D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46"/>
  <sheetViews>
    <sheetView zoomScale="73" zoomScaleNormal="73" workbookViewId="0" topLeftCell="A220">
      <selection activeCell="J238" sqref="J238"/>
    </sheetView>
  </sheetViews>
  <sheetFormatPr defaultColWidth="9.140625" defaultRowHeight="18" customHeight="1"/>
  <cols>
    <col min="1" max="1" width="3.8515625" style="83" customWidth="1"/>
    <col min="2" max="2" width="25.57421875" style="86" customWidth="1"/>
    <col min="3" max="3" width="11.28125" style="84" customWidth="1"/>
    <col min="4" max="4" width="19.8515625" style="108" customWidth="1"/>
    <col min="5" max="5" width="9.140625" style="104" customWidth="1"/>
    <col min="6" max="6" width="11.00390625" style="101" customWidth="1"/>
    <col min="7" max="7" width="11.7109375" style="87" customWidth="1"/>
    <col min="8" max="13" width="9.140625" style="83" customWidth="1"/>
    <col min="14" max="14" width="9.140625" style="85" customWidth="1"/>
    <col min="15" max="19" width="9.140625" style="83" customWidth="1"/>
    <col min="20" max="20" width="9.140625" style="81" customWidth="1"/>
    <col min="21" max="16384" width="9.140625" style="84" customWidth="1"/>
  </cols>
  <sheetData>
    <row r="1" spans="1:20" s="82" customFormat="1" ht="35.25" customHeight="1" thickBot="1">
      <c r="A1" s="75"/>
      <c r="B1" s="76" t="s">
        <v>82</v>
      </c>
      <c r="C1" s="77" t="s">
        <v>25</v>
      </c>
      <c r="D1" s="78" t="s">
        <v>83</v>
      </c>
      <c r="E1" s="76" t="s">
        <v>84</v>
      </c>
      <c r="F1" s="77" t="s">
        <v>85</v>
      </c>
      <c r="G1" s="79" t="s">
        <v>86</v>
      </c>
      <c r="H1" s="80"/>
      <c r="I1" s="80"/>
      <c r="J1" s="80"/>
      <c r="K1" s="80"/>
      <c r="L1" s="80"/>
      <c r="M1" s="80"/>
      <c r="N1" s="81"/>
      <c r="O1" s="80"/>
      <c r="P1" s="80"/>
      <c r="Q1" s="80"/>
      <c r="R1" s="80"/>
      <c r="S1" s="80"/>
      <c r="T1" s="81"/>
    </row>
    <row r="2" spans="1:7" ht="18" customHeight="1">
      <c r="A2" s="83">
        <v>1</v>
      </c>
      <c r="B2" s="110" t="s">
        <v>21</v>
      </c>
      <c r="C2" s="124">
        <v>38263</v>
      </c>
      <c r="D2" s="92" t="s">
        <v>87</v>
      </c>
      <c r="E2" s="94">
        <v>37.5</v>
      </c>
      <c r="F2" s="94">
        <v>12</v>
      </c>
      <c r="G2" s="93">
        <f>E2*F2</f>
        <v>450</v>
      </c>
    </row>
    <row r="3" spans="1:7" ht="18" customHeight="1">
      <c r="A3" s="83">
        <v>2</v>
      </c>
      <c r="C3" s="124">
        <v>38269</v>
      </c>
      <c r="D3" s="92" t="s">
        <v>88</v>
      </c>
      <c r="E3" s="94">
        <v>31</v>
      </c>
      <c r="F3" s="94">
        <v>11</v>
      </c>
      <c r="G3" s="95">
        <f>E3*F3</f>
        <v>341</v>
      </c>
    </row>
    <row r="4" spans="1:7" ht="18" customHeight="1">
      <c r="A4" s="83">
        <v>3</v>
      </c>
      <c r="C4" s="124">
        <v>38662</v>
      </c>
      <c r="D4" s="92" t="s">
        <v>88</v>
      </c>
      <c r="E4" s="94">
        <v>23</v>
      </c>
      <c r="F4" s="94">
        <v>23</v>
      </c>
      <c r="G4" s="95">
        <f>E4*F4</f>
        <v>529</v>
      </c>
    </row>
    <row r="5" spans="1:7" ht="18" customHeight="1">
      <c r="A5" s="83">
        <v>4</v>
      </c>
      <c r="C5" s="124">
        <v>38683</v>
      </c>
      <c r="D5" s="92" t="s">
        <v>89</v>
      </c>
      <c r="E5" s="102">
        <v>21</v>
      </c>
      <c r="F5" s="102">
        <v>12</v>
      </c>
      <c r="G5" s="95">
        <f>E5*F5</f>
        <v>252</v>
      </c>
    </row>
    <row r="6" spans="1:7" ht="18" customHeight="1">
      <c r="A6" s="83">
        <v>5</v>
      </c>
      <c r="C6" s="98"/>
      <c r="G6" s="100">
        <f>E6*F6</f>
        <v>0</v>
      </c>
    </row>
    <row r="7" ht="18" customHeight="1">
      <c r="C7" s="98"/>
    </row>
    <row r="8" ht="18" customHeight="1">
      <c r="G8" s="106">
        <f>SUM(G2:G7)</f>
        <v>1572</v>
      </c>
    </row>
    <row r="9" spans="1:7" ht="18" customHeight="1" thickBot="1">
      <c r="A9" s="88"/>
      <c r="B9" s="89"/>
      <c r="C9" s="90"/>
      <c r="D9" s="109"/>
      <c r="E9" s="105"/>
      <c r="F9" s="103"/>
      <c r="G9" s="91"/>
    </row>
    <row r="10" spans="1:7" ht="18" customHeight="1">
      <c r="A10" s="83">
        <v>1</v>
      </c>
      <c r="B10" s="110" t="s">
        <v>20</v>
      </c>
      <c r="C10" s="125">
        <v>38262</v>
      </c>
      <c r="D10" s="96" t="s">
        <v>88</v>
      </c>
      <c r="E10" s="102">
        <v>47</v>
      </c>
      <c r="F10" s="101">
        <v>2</v>
      </c>
      <c r="G10" s="97">
        <f>E10*F10</f>
        <v>94</v>
      </c>
    </row>
    <row r="11" spans="1:7" ht="18" customHeight="1">
      <c r="A11" s="83">
        <v>2</v>
      </c>
      <c r="C11" s="125">
        <v>38268</v>
      </c>
      <c r="D11" s="98" t="s">
        <v>90</v>
      </c>
      <c r="E11" s="101">
        <v>33</v>
      </c>
      <c r="F11" s="101">
        <v>4</v>
      </c>
      <c r="G11" s="99">
        <f>E11*F11</f>
        <v>132</v>
      </c>
    </row>
    <row r="12" spans="1:7" ht="18" customHeight="1">
      <c r="A12" s="83">
        <v>3</v>
      </c>
      <c r="C12" s="125">
        <v>38276</v>
      </c>
      <c r="D12" s="98" t="s">
        <v>88</v>
      </c>
      <c r="E12" s="101">
        <v>24</v>
      </c>
      <c r="F12" s="101">
        <v>8</v>
      </c>
      <c r="G12" s="99">
        <f aca="true" t="shared" si="0" ref="G12:G50">E12*F12</f>
        <v>192</v>
      </c>
    </row>
    <row r="13" spans="1:7" ht="18" customHeight="1">
      <c r="A13" s="83">
        <v>4</v>
      </c>
      <c r="C13" s="124">
        <v>38283</v>
      </c>
      <c r="D13" s="98" t="s">
        <v>89</v>
      </c>
      <c r="E13" s="101">
        <v>110</v>
      </c>
      <c r="F13" s="101">
        <v>26</v>
      </c>
      <c r="G13" s="99">
        <f t="shared" si="0"/>
        <v>2860</v>
      </c>
    </row>
    <row r="14" spans="1:7" ht="18" customHeight="1">
      <c r="A14" s="83">
        <v>5</v>
      </c>
      <c r="C14" s="124">
        <v>38714</v>
      </c>
      <c r="D14" s="98" t="s">
        <v>91</v>
      </c>
      <c r="E14" s="101">
        <v>70</v>
      </c>
      <c r="F14" s="101">
        <v>4</v>
      </c>
      <c r="G14" s="99">
        <f t="shared" si="0"/>
        <v>280</v>
      </c>
    </row>
    <row r="15" spans="1:7" ht="18" customHeight="1">
      <c r="A15" s="83">
        <v>6</v>
      </c>
      <c r="C15" s="124">
        <v>38353</v>
      </c>
      <c r="D15" s="108" t="s">
        <v>92</v>
      </c>
      <c r="E15" s="104" t="s">
        <v>93</v>
      </c>
      <c r="F15" s="101">
        <v>3</v>
      </c>
      <c r="G15" s="99">
        <f t="shared" si="0"/>
        <v>60</v>
      </c>
    </row>
    <row r="16" spans="1:7" ht="18" customHeight="1">
      <c r="A16" s="83">
        <v>7</v>
      </c>
      <c r="C16" s="124">
        <v>38354</v>
      </c>
      <c r="D16" s="108" t="s">
        <v>89</v>
      </c>
      <c r="E16" s="104" t="s">
        <v>94</v>
      </c>
      <c r="F16" s="101">
        <v>14</v>
      </c>
      <c r="G16" s="99">
        <f t="shared" si="0"/>
        <v>714</v>
      </c>
    </row>
    <row r="17" spans="1:7" ht="18" customHeight="1">
      <c r="A17" s="83">
        <v>8</v>
      </c>
      <c r="C17" s="124">
        <v>38361</v>
      </c>
      <c r="D17" s="108" t="s">
        <v>97</v>
      </c>
      <c r="E17" s="104" t="s">
        <v>127</v>
      </c>
      <c r="F17" s="101">
        <v>4</v>
      </c>
      <c r="G17" s="99">
        <f t="shared" si="0"/>
        <v>192</v>
      </c>
    </row>
    <row r="18" spans="1:7" ht="18" customHeight="1">
      <c r="A18" s="83">
        <v>9</v>
      </c>
      <c r="C18" s="124">
        <v>38368</v>
      </c>
      <c r="D18" s="108" t="s">
        <v>97</v>
      </c>
      <c r="E18" s="104" t="s">
        <v>132</v>
      </c>
      <c r="F18" s="101">
        <v>9</v>
      </c>
      <c r="G18" s="99">
        <f t="shared" si="0"/>
        <v>261</v>
      </c>
    </row>
    <row r="19" spans="1:7" ht="18" customHeight="1">
      <c r="A19" s="83">
        <v>10</v>
      </c>
      <c r="C19" s="124">
        <v>38381</v>
      </c>
      <c r="D19" s="108" t="s">
        <v>142</v>
      </c>
      <c r="E19" s="104" t="s">
        <v>114</v>
      </c>
      <c r="F19" s="101">
        <v>17</v>
      </c>
      <c r="G19" s="99">
        <f t="shared" si="0"/>
        <v>510</v>
      </c>
    </row>
    <row r="20" spans="1:7" ht="18" customHeight="1">
      <c r="A20" s="83">
        <v>11</v>
      </c>
      <c r="C20" s="124">
        <v>38402</v>
      </c>
      <c r="D20" s="108" t="s">
        <v>151</v>
      </c>
      <c r="E20" s="104" t="s">
        <v>152</v>
      </c>
      <c r="F20" s="101">
        <v>4</v>
      </c>
      <c r="G20" s="99">
        <f t="shared" si="0"/>
        <v>96</v>
      </c>
    </row>
    <row r="21" spans="1:7" ht="18" customHeight="1">
      <c r="A21" s="83">
        <v>12</v>
      </c>
      <c r="C21" s="124">
        <v>38410</v>
      </c>
      <c r="D21" s="108" t="s">
        <v>156</v>
      </c>
      <c r="E21" s="104" t="s">
        <v>157</v>
      </c>
      <c r="F21" s="101">
        <v>4</v>
      </c>
      <c r="G21" s="99">
        <f t="shared" si="0"/>
        <v>112</v>
      </c>
    </row>
    <row r="22" spans="1:7" ht="18" customHeight="1">
      <c r="A22" s="83">
        <v>12</v>
      </c>
      <c r="C22" s="124">
        <v>38411</v>
      </c>
      <c r="D22" s="108" t="s">
        <v>160</v>
      </c>
      <c r="E22" s="104" t="s">
        <v>161</v>
      </c>
      <c r="F22" s="101">
        <v>19</v>
      </c>
      <c r="G22" s="99">
        <f t="shared" si="0"/>
        <v>3325</v>
      </c>
    </row>
    <row r="23" spans="1:7" ht="18" customHeight="1">
      <c r="A23" s="83">
        <v>13</v>
      </c>
      <c r="C23" s="124">
        <v>38429</v>
      </c>
      <c r="D23" s="108" t="s">
        <v>182</v>
      </c>
      <c r="E23" s="104" t="s">
        <v>183</v>
      </c>
      <c r="F23" s="101">
        <v>10</v>
      </c>
      <c r="G23" s="99">
        <f t="shared" si="0"/>
        <v>2230</v>
      </c>
    </row>
    <row r="24" spans="1:7" ht="18" customHeight="1">
      <c r="A24" s="83">
        <v>14</v>
      </c>
      <c r="C24" s="124">
        <v>38472</v>
      </c>
      <c r="D24" s="108" t="s">
        <v>202</v>
      </c>
      <c r="E24" s="104" t="s">
        <v>203</v>
      </c>
      <c r="F24" s="101">
        <v>13</v>
      </c>
      <c r="G24" s="99">
        <f t="shared" si="0"/>
        <v>702</v>
      </c>
    </row>
    <row r="25" spans="1:7" ht="18" customHeight="1">
      <c r="A25" s="83">
        <v>15</v>
      </c>
      <c r="C25" s="124">
        <v>38478</v>
      </c>
      <c r="D25" s="108" t="s">
        <v>142</v>
      </c>
      <c r="E25" s="104" t="s">
        <v>217</v>
      </c>
      <c r="F25" s="101">
        <v>21</v>
      </c>
      <c r="G25" s="99">
        <f t="shared" si="0"/>
        <v>430.5</v>
      </c>
    </row>
    <row r="26" spans="1:7" ht="18" customHeight="1">
      <c r="A26" s="83">
        <v>16</v>
      </c>
      <c r="C26" s="124">
        <v>38479</v>
      </c>
      <c r="D26" s="108" t="s">
        <v>89</v>
      </c>
      <c r="E26" s="104" t="s">
        <v>219</v>
      </c>
      <c r="F26" s="101">
        <v>3</v>
      </c>
      <c r="G26" s="99">
        <f t="shared" si="0"/>
        <v>123</v>
      </c>
    </row>
    <row r="27" spans="1:7" ht="18" customHeight="1">
      <c r="A27" s="83">
        <v>17</v>
      </c>
      <c r="C27" s="124">
        <v>38499</v>
      </c>
      <c r="D27" s="108" t="s">
        <v>267</v>
      </c>
      <c r="E27" s="104" t="s">
        <v>268</v>
      </c>
      <c r="F27" s="101">
        <v>3</v>
      </c>
      <c r="G27" s="99">
        <f t="shared" si="0"/>
        <v>732</v>
      </c>
    </row>
    <row r="28" spans="1:7" ht="18" customHeight="1">
      <c r="A28" s="83">
        <v>18</v>
      </c>
      <c r="C28" s="124">
        <v>38507</v>
      </c>
      <c r="D28" s="108" t="s">
        <v>151</v>
      </c>
      <c r="E28" s="104" t="s">
        <v>102</v>
      </c>
      <c r="F28" s="101">
        <v>14</v>
      </c>
      <c r="G28" s="99">
        <f t="shared" si="0"/>
        <v>910</v>
      </c>
    </row>
    <row r="29" spans="1:7" ht="18" customHeight="1">
      <c r="A29" s="83">
        <v>19</v>
      </c>
      <c r="C29" s="124">
        <v>38534</v>
      </c>
      <c r="D29" s="108" t="s">
        <v>91</v>
      </c>
      <c r="E29" s="104" t="s">
        <v>297</v>
      </c>
      <c r="F29" s="101">
        <v>5</v>
      </c>
      <c r="G29" s="99">
        <f t="shared" si="0"/>
        <v>650</v>
      </c>
    </row>
    <row r="30" spans="3:7" ht="18" customHeight="1">
      <c r="C30" s="124">
        <v>38549</v>
      </c>
      <c r="D30" s="108" t="s">
        <v>392</v>
      </c>
      <c r="E30" s="104" t="s">
        <v>393</v>
      </c>
      <c r="F30" s="101">
        <v>18</v>
      </c>
      <c r="G30" s="99">
        <f t="shared" si="0"/>
        <v>7236</v>
      </c>
    </row>
    <row r="31" spans="1:7" ht="18" customHeight="1">
      <c r="A31" s="83">
        <v>20</v>
      </c>
      <c r="C31" s="124">
        <v>38572</v>
      </c>
      <c r="D31" s="108" t="s">
        <v>327</v>
      </c>
      <c r="E31" s="104" t="s">
        <v>328</v>
      </c>
      <c r="F31" s="101">
        <v>2</v>
      </c>
      <c r="G31" s="99">
        <f t="shared" si="0"/>
        <v>72</v>
      </c>
    </row>
    <row r="32" spans="1:7" ht="18" customHeight="1">
      <c r="A32" s="83">
        <v>21</v>
      </c>
      <c r="C32" s="124">
        <v>38576</v>
      </c>
      <c r="D32" s="108" t="s">
        <v>312</v>
      </c>
      <c r="E32" s="104" t="s">
        <v>313</v>
      </c>
      <c r="F32" s="101">
        <v>2</v>
      </c>
      <c r="G32" s="99">
        <f t="shared" si="0"/>
        <v>528</v>
      </c>
    </row>
    <row r="33" spans="1:7" ht="18" customHeight="1">
      <c r="A33" s="83">
        <v>22</v>
      </c>
      <c r="C33" s="124">
        <v>38580</v>
      </c>
      <c r="D33" s="108" t="s">
        <v>97</v>
      </c>
      <c r="E33" s="104" t="s">
        <v>330</v>
      </c>
      <c r="F33" s="101">
        <v>2</v>
      </c>
      <c r="G33" s="99">
        <f t="shared" si="0"/>
        <v>28</v>
      </c>
    </row>
    <row r="34" spans="1:7" ht="18" customHeight="1">
      <c r="A34" s="83">
        <v>23</v>
      </c>
      <c r="C34" s="124">
        <v>38599</v>
      </c>
      <c r="D34" s="108" t="s">
        <v>89</v>
      </c>
      <c r="E34" s="104" t="s">
        <v>343</v>
      </c>
      <c r="F34" s="101">
        <v>2</v>
      </c>
      <c r="G34" s="99">
        <f t="shared" si="0"/>
        <v>44</v>
      </c>
    </row>
    <row r="35" spans="1:7" ht="18" customHeight="1">
      <c r="A35" s="83">
        <v>24</v>
      </c>
      <c r="C35" s="124">
        <v>38605</v>
      </c>
      <c r="D35" s="108" t="s">
        <v>97</v>
      </c>
      <c r="E35" s="104" t="s">
        <v>353</v>
      </c>
      <c r="F35" s="101">
        <v>2</v>
      </c>
      <c r="G35" s="99">
        <f t="shared" si="0"/>
        <v>114</v>
      </c>
    </row>
    <row r="36" spans="1:7" ht="18" customHeight="1">
      <c r="A36" s="83">
        <v>25</v>
      </c>
      <c r="C36" s="124">
        <v>38606</v>
      </c>
      <c r="D36" s="108" t="s">
        <v>89</v>
      </c>
      <c r="E36" s="104" t="s">
        <v>355</v>
      </c>
      <c r="F36" s="101">
        <v>4</v>
      </c>
      <c r="G36" s="99">
        <f t="shared" si="0"/>
        <v>108</v>
      </c>
    </row>
    <row r="37" spans="1:7" ht="18" customHeight="1">
      <c r="A37" s="83">
        <v>26</v>
      </c>
      <c r="C37" s="124">
        <v>38612</v>
      </c>
      <c r="D37" s="108" t="s">
        <v>358</v>
      </c>
      <c r="E37" s="104" t="s">
        <v>359</v>
      </c>
      <c r="F37" s="101">
        <v>15</v>
      </c>
      <c r="G37" s="99">
        <f t="shared" si="0"/>
        <v>960</v>
      </c>
    </row>
    <row r="38" spans="3:7" ht="18" customHeight="1">
      <c r="C38" s="124"/>
      <c r="G38" s="154">
        <f>SUM(G10:G37)</f>
        <v>23695.5</v>
      </c>
    </row>
    <row r="39" spans="3:7" ht="18" customHeight="1">
      <c r="C39" s="124"/>
      <c r="G39" s="99"/>
    </row>
    <row r="40" spans="1:7" ht="18" customHeight="1">
      <c r="A40" s="83">
        <v>1</v>
      </c>
      <c r="C40" s="124">
        <v>38626</v>
      </c>
      <c r="D40" s="108" t="s">
        <v>97</v>
      </c>
      <c r="E40" s="104" t="s">
        <v>122</v>
      </c>
      <c r="F40" s="101">
        <v>6</v>
      </c>
      <c r="G40" s="99">
        <f t="shared" si="0"/>
        <v>282</v>
      </c>
    </row>
    <row r="41" spans="1:7" ht="18" customHeight="1">
      <c r="A41" s="83">
        <v>2</v>
      </c>
      <c r="C41" s="124">
        <v>38640</v>
      </c>
      <c r="D41" s="108" t="s">
        <v>89</v>
      </c>
      <c r="E41" s="104" t="s">
        <v>367</v>
      </c>
      <c r="F41" s="101">
        <v>3</v>
      </c>
      <c r="G41" s="99">
        <f t="shared" si="0"/>
        <v>156</v>
      </c>
    </row>
    <row r="42" spans="1:7" ht="18" customHeight="1">
      <c r="A42" s="83">
        <v>3</v>
      </c>
      <c r="C42" s="124">
        <v>38646</v>
      </c>
      <c r="D42" s="108" t="s">
        <v>89</v>
      </c>
      <c r="E42" s="104" t="s">
        <v>400</v>
      </c>
      <c r="F42" s="101">
        <v>33</v>
      </c>
      <c r="G42" s="99">
        <f t="shared" si="0"/>
        <v>3102</v>
      </c>
    </row>
    <row r="43" spans="1:7" ht="18" customHeight="1">
      <c r="A43" s="83">
        <v>4</v>
      </c>
      <c r="C43" s="124">
        <v>38655</v>
      </c>
      <c r="D43" s="108" t="s">
        <v>402</v>
      </c>
      <c r="E43" s="104" t="s">
        <v>132</v>
      </c>
      <c r="F43" s="101">
        <v>2</v>
      </c>
      <c r="G43" s="99">
        <f t="shared" si="0"/>
        <v>58</v>
      </c>
    </row>
    <row r="44" spans="1:7" ht="18" customHeight="1">
      <c r="A44" s="83">
        <v>5</v>
      </c>
      <c r="C44" s="124">
        <v>38662</v>
      </c>
      <c r="D44" s="108" t="s">
        <v>88</v>
      </c>
      <c r="E44" s="104" t="s">
        <v>415</v>
      </c>
      <c r="F44" s="101">
        <v>18</v>
      </c>
      <c r="G44" s="99">
        <f t="shared" si="0"/>
        <v>621</v>
      </c>
    </row>
    <row r="45" spans="1:7" ht="18" customHeight="1">
      <c r="A45" s="83">
        <v>6</v>
      </c>
      <c r="C45" s="124">
        <v>38682</v>
      </c>
      <c r="D45" s="108" t="s">
        <v>89</v>
      </c>
      <c r="E45" s="104" t="s">
        <v>441</v>
      </c>
      <c r="F45" s="101">
        <v>2</v>
      </c>
      <c r="G45" s="99">
        <f t="shared" si="0"/>
        <v>46</v>
      </c>
    </row>
    <row r="46" spans="1:7" ht="18" customHeight="1">
      <c r="A46" s="83">
        <v>7</v>
      </c>
      <c r="C46" s="124">
        <v>38689</v>
      </c>
      <c r="D46" s="108" t="s">
        <v>89</v>
      </c>
      <c r="E46" s="104" t="s">
        <v>152</v>
      </c>
      <c r="F46" s="101">
        <v>2</v>
      </c>
      <c r="G46" s="99">
        <f t="shared" si="0"/>
        <v>48</v>
      </c>
    </row>
    <row r="47" spans="1:7" ht="18" customHeight="1">
      <c r="A47" s="83">
        <v>8</v>
      </c>
      <c r="C47" s="124">
        <v>38696</v>
      </c>
      <c r="D47" s="108" t="s">
        <v>178</v>
      </c>
      <c r="E47" s="104" t="s">
        <v>343</v>
      </c>
      <c r="F47" s="101">
        <v>5</v>
      </c>
      <c r="G47" s="99">
        <f t="shared" si="0"/>
        <v>110</v>
      </c>
    </row>
    <row r="48" spans="3:7" ht="18" customHeight="1">
      <c r="C48" s="124"/>
      <c r="G48" s="99">
        <f t="shared" si="0"/>
        <v>0</v>
      </c>
    </row>
    <row r="49" spans="3:7" ht="18" customHeight="1">
      <c r="C49" s="124"/>
      <c r="G49" s="99">
        <f t="shared" si="0"/>
        <v>0</v>
      </c>
    </row>
    <row r="50" spans="3:7" ht="18" customHeight="1">
      <c r="C50" s="124"/>
      <c r="G50" s="99">
        <f t="shared" si="0"/>
        <v>0</v>
      </c>
    </row>
    <row r="51" spans="3:7" ht="18" customHeight="1">
      <c r="C51" s="107"/>
      <c r="G51" s="106">
        <f>SUM(G40:G50)</f>
        <v>4423</v>
      </c>
    </row>
    <row r="52" spans="1:7" ht="18" customHeight="1" thickBot="1">
      <c r="A52" s="88"/>
      <c r="B52" s="89"/>
      <c r="C52" s="90"/>
      <c r="D52" s="109"/>
      <c r="E52" s="105"/>
      <c r="F52" s="103"/>
      <c r="G52" s="91"/>
    </row>
    <row r="53" spans="1:7" ht="18" customHeight="1">
      <c r="A53" s="83">
        <v>1</v>
      </c>
      <c r="B53" s="112" t="s">
        <v>36</v>
      </c>
      <c r="C53" s="124"/>
      <c r="G53" s="99">
        <f>E53*F53</f>
        <v>0</v>
      </c>
    </row>
    <row r="54" spans="1:7" ht="18" customHeight="1">
      <c r="A54" s="83">
        <v>2</v>
      </c>
      <c r="C54" s="124"/>
      <c r="G54" s="99">
        <f>E54*F54</f>
        <v>0</v>
      </c>
    </row>
    <row r="55" spans="1:7" ht="18" customHeight="1">
      <c r="A55" s="83">
        <v>3</v>
      </c>
      <c r="C55" s="124"/>
      <c r="G55" s="99">
        <f>E55*F55</f>
        <v>0</v>
      </c>
    </row>
    <row r="56" spans="1:7" ht="18" customHeight="1">
      <c r="A56" s="83">
        <v>4</v>
      </c>
      <c r="C56" s="124"/>
      <c r="G56" s="99">
        <f>E56*F56</f>
        <v>0</v>
      </c>
    </row>
    <row r="57" spans="3:7" ht="18" customHeight="1">
      <c r="C57" s="107"/>
      <c r="G57" s="87">
        <f>SUM(G53:G56)</f>
        <v>0</v>
      </c>
    </row>
    <row r="58" spans="1:7" ht="18" customHeight="1" thickBot="1">
      <c r="A58" s="88"/>
      <c r="B58" s="89"/>
      <c r="C58" s="90"/>
      <c r="D58" s="109"/>
      <c r="E58" s="105"/>
      <c r="F58" s="103"/>
      <c r="G58" s="91"/>
    </row>
    <row r="59" spans="1:7" ht="18" customHeight="1">
      <c r="A59" s="83">
        <v>1</v>
      </c>
      <c r="B59" s="112" t="s">
        <v>37</v>
      </c>
      <c r="C59" s="124">
        <v>38416</v>
      </c>
      <c r="D59" s="108" t="s">
        <v>164</v>
      </c>
      <c r="E59" s="104" t="s">
        <v>114</v>
      </c>
      <c r="F59" s="101">
        <v>15</v>
      </c>
      <c r="G59" s="99">
        <f>E59*F59</f>
        <v>450</v>
      </c>
    </row>
    <row r="60" spans="1:7" ht="18" customHeight="1">
      <c r="A60" s="83">
        <v>2</v>
      </c>
      <c r="C60" s="124">
        <v>38444</v>
      </c>
      <c r="D60" s="108" t="s">
        <v>164</v>
      </c>
      <c r="E60" s="104" t="s">
        <v>201</v>
      </c>
      <c r="F60" s="101">
        <v>28</v>
      </c>
      <c r="G60" s="99">
        <f>E60*F60</f>
        <v>686</v>
      </c>
    </row>
    <row r="61" spans="1:7" ht="18" customHeight="1">
      <c r="A61" s="83">
        <v>3</v>
      </c>
      <c r="C61" s="124">
        <v>38612</v>
      </c>
      <c r="D61" s="108" t="s">
        <v>89</v>
      </c>
      <c r="E61" s="104" t="s">
        <v>194</v>
      </c>
      <c r="F61" s="101">
        <v>6</v>
      </c>
      <c r="G61" s="99">
        <f>E61*F61</f>
        <v>255</v>
      </c>
    </row>
    <row r="62" spans="3:7" ht="18" customHeight="1">
      <c r="C62" s="124"/>
      <c r="G62" s="99">
        <f>E62*F62</f>
        <v>0</v>
      </c>
    </row>
    <row r="63" spans="3:7" ht="18" customHeight="1">
      <c r="C63" s="107"/>
      <c r="G63" s="87">
        <f>SUM(G59:G62)</f>
        <v>1391</v>
      </c>
    </row>
    <row r="64" spans="1:7" ht="18" customHeight="1" thickBot="1">
      <c r="A64" s="88"/>
      <c r="B64" s="89"/>
      <c r="C64" s="90"/>
      <c r="D64" s="109"/>
      <c r="E64" s="105"/>
      <c r="F64" s="103"/>
      <c r="G64" s="91"/>
    </row>
    <row r="65" spans="1:7" ht="18" customHeight="1">
      <c r="A65" s="83">
        <v>1</v>
      </c>
      <c r="B65" s="112" t="s">
        <v>38</v>
      </c>
      <c r="C65" s="124">
        <v>38690</v>
      </c>
      <c r="D65" s="108" t="s">
        <v>89</v>
      </c>
      <c r="E65" s="104" t="s">
        <v>93</v>
      </c>
      <c r="F65" s="101">
        <v>26</v>
      </c>
      <c r="G65" s="99">
        <f aca="true" t="shared" si="1" ref="G65:G70">E65*F65</f>
        <v>520</v>
      </c>
    </row>
    <row r="66" spans="1:7" ht="18" customHeight="1">
      <c r="A66" s="83">
        <v>2</v>
      </c>
      <c r="C66" s="124">
        <v>38402</v>
      </c>
      <c r="D66" s="108" t="s">
        <v>89</v>
      </c>
      <c r="E66" s="104" t="s">
        <v>154</v>
      </c>
      <c r="F66" s="101">
        <v>4</v>
      </c>
      <c r="G66" s="99">
        <f t="shared" si="1"/>
        <v>272</v>
      </c>
    </row>
    <row r="67" spans="1:7" ht="18" customHeight="1">
      <c r="A67" s="83">
        <v>3</v>
      </c>
      <c r="C67" s="124">
        <v>38451</v>
      </c>
      <c r="D67" s="108" t="s">
        <v>89</v>
      </c>
      <c r="E67" s="104" t="s">
        <v>187</v>
      </c>
      <c r="F67" s="101">
        <v>7</v>
      </c>
      <c r="G67" s="99">
        <f t="shared" si="1"/>
        <v>273</v>
      </c>
    </row>
    <row r="68" spans="1:7" ht="18" customHeight="1">
      <c r="A68" s="83">
        <v>4</v>
      </c>
      <c r="C68" s="124">
        <v>38584</v>
      </c>
      <c r="D68" s="108" t="s">
        <v>89</v>
      </c>
      <c r="E68" s="104" t="s">
        <v>339</v>
      </c>
      <c r="F68" s="101">
        <v>6</v>
      </c>
      <c r="G68" s="99">
        <f t="shared" si="1"/>
        <v>285</v>
      </c>
    </row>
    <row r="69" spans="3:7" ht="18" customHeight="1">
      <c r="C69" s="124"/>
      <c r="G69" s="99">
        <f t="shared" si="1"/>
        <v>0</v>
      </c>
    </row>
    <row r="70" spans="3:7" ht="18" customHeight="1">
      <c r="C70" s="124"/>
      <c r="G70" s="99">
        <f t="shared" si="1"/>
        <v>0</v>
      </c>
    </row>
    <row r="71" spans="3:7" ht="18" customHeight="1">
      <c r="C71" s="107"/>
      <c r="G71" s="87">
        <f>SUM(G65:G70)</f>
        <v>1350</v>
      </c>
    </row>
    <row r="72" spans="1:7" ht="18" customHeight="1" thickBot="1">
      <c r="A72" s="88"/>
      <c r="B72" s="89"/>
      <c r="C72" s="90"/>
      <c r="D72" s="109"/>
      <c r="E72" s="105"/>
      <c r="F72" s="103"/>
      <c r="G72" s="91"/>
    </row>
    <row r="73" spans="1:7" ht="18" customHeight="1">
      <c r="A73" s="83">
        <v>1</v>
      </c>
      <c r="B73" s="112" t="s">
        <v>95</v>
      </c>
      <c r="C73" s="124">
        <v>38628</v>
      </c>
      <c r="D73" s="98" t="s">
        <v>88</v>
      </c>
      <c r="E73" s="104" t="s">
        <v>96</v>
      </c>
      <c r="F73" s="101">
        <v>3</v>
      </c>
      <c r="G73" s="99">
        <f aca="true" t="shared" si="2" ref="G73:G86">E73*F73</f>
        <v>165</v>
      </c>
    </row>
    <row r="74" spans="1:7" ht="18" customHeight="1">
      <c r="A74" s="83">
        <v>2</v>
      </c>
      <c r="C74" s="124">
        <v>38676</v>
      </c>
      <c r="D74" s="98" t="s">
        <v>97</v>
      </c>
      <c r="E74" s="104" t="s">
        <v>98</v>
      </c>
      <c r="F74" s="101">
        <v>3</v>
      </c>
      <c r="G74" s="99">
        <f t="shared" si="2"/>
        <v>102</v>
      </c>
    </row>
    <row r="75" spans="1:7" ht="18" customHeight="1">
      <c r="A75" s="83">
        <v>3</v>
      </c>
      <c r="C75" s="124">
        <v>38360</v>
      </c>
      <c r="D75" s="108" t="s">
        <v>89</v>
      </c>
      <c r="E75" s="104" t="s">
        <v>112</v>
      </c>
      <c r="F75" s="101">
        <v>13</v>
      </c>
      <c r="G75" s="99">
        <f t="shared" si="2"/>
        <v>338</v>
      </c>
    </row>
    <row r="76" spans="1:7" ht="18" customHeight="1">
      <c r="A76" s="83">
        <v>4</v>
      </c>
      <c r="C76" s="124">
        <v>38381</v>
      </c>
      <c r="D76" s="108" t="s">
        <v>97</v>
      </c>
      <c r="E76" s="104" t="s">
        <v>137</v>
      </c>
      <c r="F76" s="101">
        <v>2</v>
      </c>
      <c r="G76" s="99">
        <f t="shared" si="2"/>
        <v>92</v>
      </c>
    </row>
    <row r="77" spans="1:7" ht="18" customHeight="1">
      <c r="A77" s="83">
        <v>5</v>
      </c>
      <c r="C77" s="124">
        <v>38465</v>
      </c>
      <c r="D77" s="108" t="s">
        <v>97</v>
      </c>
      <c r="E77" s="104" t="s">
        <v>194</v>
      </c>
      <c r="F77" s="101">
        <v>2</v>
      </c>
      <c r="G77" s="99">
        <f t="shared" si="2"/>
        <v>85</v>
      </c>
    </row>
    <row r="78" spans="1:7" ht="18" customHeight="1">
      <c r="A78" s="83">
        <v>6</v>
      </c>
      <c r="C78" s="124">
        <v>38507</v>
      </c>
      <c r="D78" s="108" t="s">
        <v>272</v>
      </c>
      <c r="E78" s="104" t="s">
        <v>273</v>
      </c>
      <c r="F78" s="101">
        <v>2</v>
      </c>
      <c r="G78" s="99">
        <f t="shared" si="2"/>
        <v>75</v>
      </c>
    </row>
    <row r="79" spans="1:7" ht="18" customHeight="1">
      <c r="A79" s="83">
        <v>7</v>
      </c>
      <c r="C79" s="124">
        <v>38527</v>
      </c>
      <c r="D79" s="108" t="s">
        <v>178</v>
      </c>
      <c r="E79" s="104" t="s">
        <v>293</v>
      </c>
      <c r="F79" s="101">
        <v>2</v>
      </c>
      <c r="G79" s="99">
        <f t="shared" si="2"/>
        <v>232</v>
      </c>
    </row>
    <row r="80" spans="1:7" ht="18" customHeight="1">
      <c r="A80" s="83">
        <v>8</v>
      </c>
      <c r="C80" s="124">
        <v>38563</v>
      </c>
      <c r="D80" s="108" t="s">
        <v>306</v>
      </c>
      <c r="E80" s="104" t="s">
        <v>307</v>
      </c>
      <c r="F80" s="101">
        <v>2</v>
      </c>
      <c r="G80" s="99">
        <f t="shared" si="2"/>
        <v>404</v>
      </c>
    </row>
    <row r="81" spans="1:7" ht="18" customHeight="1">
      <c r="A81" s="83">
        <v>9</v>
      </c>
      <c r="C81" s="124">
        <v>38622</v>
      </c>
      <c r="D81" s="108" t="s">
        <v>423</v>
      </c>
      <c r="E81" s="104" t="s">
        <v>426</v>
      </c>
      <c r="F81" s="101">
        <v>3</v>
      </c>
      <c r="G81" s="99">
        <f t="shared" si="2"/>
        <v>252</v>
      </c>
    </row>
    <row r="82" spans="3:7" ht="18" customHeight="1">
      <c r="C82" s="124"/>
      <c r="G82" s="99">
        <f>SUM(G73:G81)</f>
        <v>1745</v>
      </c>
    </row>
    <row r="83" spans="3:7" ht="18" customHeight="1">
      <c r="C83" s="124"/>
      <c r="G83" s="99"/>
    </row>
    <row r="84" spans="3:7" ht="18" customHeight="1">
      <c r="C84" s="124"/>
      <c r="G84" s="99"/>
    </row>
    <row r="85" spans="1:7" ht="18" customHeight="1">
      <c r="A85" s="83">
        <v>1</v>
      </c>
      <c r="C85" s="124">
        <v>38656</v>
      </c>
      <c r="D85" s="108" t="s">
        <v>89</v>
      </c>
      <c r="E85" s="104" t="s">
        <v>355</v>
      </c>
      <c r="F85" s="101">
        <v>4</v>
      </c>
      <c r="G85" s="99">
        <f t="shared" si="2"/>
        <v>108</v>
      </c>
    </row>
    <row r="86" spans="3:7" ht="18" customHeight="1">
      <c r="C86" s="124"/>
      <c r="G86" s="99">
        <f t="shared" si="2"/>
        <v>0</v>
      </c>
    </row>
    <row r="87" spans="3:7" ht="18" customHeight="1">
      <c r="C87" s="107"/>
      <c r="G87" s="87">
        <f>SUM(G85:G86)</f>
        <v>108</v>
      </c>
    </row>
    <row r="88" ht="18" customHeight="1" thickBot="1">
      <c r="C88" s="107"/>
    </row>
    <row r="89" spans="1:7" ht="18" customHeight="1">
      <c r="A89" s="140">
        <v>1</v>
      </c>
      <c r="B89" s="150" t="s">
        <v>45</v>
      </c>
      <c r="C89" s="141">
        <v>38520</v>
      </c>
      <c r="D89" s="142" t="s">
        <v>89</v>
      </c>
      <c r="E89" s="143" t="s">
        <v>203</v>
      </c>
      <c r="F89" s="144">
        <v>6</v>
      </c>
      <c r="G89" s="146">
        <f>E89*F89</f>
        <v>324</v>
      </c>
    </row>
    <row r="90" spans="1:7" ht="18" customHeight="1">
      <c r="A90" s="83">
        <v>2</v>
      </c>
      <c r="C90" s="107">
        <v>38549</v>
      </c>
      <c r="D90" s="108" t="s">
        <v>392</v>
      </c>
      <c r="E90" s="104" t="s">
        <v>397</v>
      </c>
      <c r="F90" s="101">
        <v>12</v>
      </c>
      <c r="G90" s="100">
        <f>E90*F90</f>
        <v>5580</v>
      </c>
    </row>
    <row r="91" spans="3:7" ht="18" customHeight="1">
      <c r="C91" s="107"/>
      <c r="G91" s="100">
        <f>E91*F91</f>
        <v>0</v>
      </c>
    </row>
    <row r="92" spans="3:7" ht="18" customHeight="1">
      <c r="C92" s="107"/>
      <c r="G92" s="100">
        <f>E92*F92</f>
        <v>0</v>
      </c>
    </row>
    <row r="93" spans="3:7" ht="18" customHeight="1">
      <c r="C93" s="107"/>
      <c r="G93" s="100">
        <f>SUM(G89:G92)</f>
        <v>5904</v>
      </c>
    </row>
    <row r="94" spans="3:7" ht="18" customHeight="1" thickBot="1">
      <c r="C94" s="107"/>
      <c r="G94" s="149"/>
    </row>
    <row r="95" spans="1:7" ht="18" customHeight="1">
      <c r="A95" s="140">
        <v>1</v>
      </c>
      <c r="B95" s="150" t="s">
        <v>228</v>
      </c>
      <c r="C95" s="141">
        <v>38381</v>
      </c>
      <c r="D95" s="142" t="s">
        <v>178</v>
      </c>
      <c r="E95" s="143" t="s">
        <v>229</v>
      </c>
      <c r="F95" s="144">
        <v>2</v>
      </c>
      <c r="G95" s="146">
        <f>E95*F95</f>
        <v>119</v>
      </c>
    </row>
    <row r="96" spans="1:7" ht="18" customHeight="1">
      <c r="A96" s="83">
        <v>2</v>
      </c>
      <c r="C96" s="107">
        <v>38596</v>
      </c>
      <c r="D96" s="108" t="s">
        <v>178</v>
      </c>
      <c r="E96" s="104" t="s">
        <v>421</v>
      </c>
      <c r="F96" s="101">
        <v>2</v>
      </c>
      <c r="G96" s="100">
        <f>E96*F96</f>
        <v>1466</v>
      </c>
    </row>
    <row r="97" spans="3:7" ht="18" customHeight="1">
      <c r="C97" s="107"/>
      <c r="G97" s="100">
        <f>E97*F97</f>
        <v>0</v>
      </c>
    </row>
    <row r="98" spans="3:7" ht="18" customHeight="1">
      <c r="C98" s="107"/>
      <c r="G98" s="100">
        <f>SUM(G95:G97)</f>
        <v>1585</v>
      </c>
    </row>
    <row r="99" spans="1:7" ht="18" customHeight="1" thickBot="1">
      <c r="A99" s="88"/>
      <c r="B99" s="89"/>
      <c r="C99" s="90"/>
      <c r="D99" s="109"/>
      <c r="E99" s="105"/>
      <c r="F99" s="103"/>
      <c r="G99" s="91"/>
    </row>
    <row r="100" spans="1:7" ht="18" customHeight="1">
      <c r="A100" s="83">
        <v>1</v>
      </c>
      <c r="B100" s="112" t="s">
        <v>46</v>
      </c>
      <c r="C100" s="124">
        <v>38628</v>
      </c>
      <c r="D100" s="98" t="s">
        <v>88</v>
      </c>
      <c r="E100" s="104" t="s">
        <v>101</v>
      </c>
      <c r="F100" s="101">
        <v>2</v>
      </c>
      <c r="G100" s="99">
        <f aca="true" t="shared" si="3" ref="G100:G147">E100*F100</f>
        <v>184</v>
      </c>
    </row>
    <row r="101" spans="1:7" ht="18" customHeight="1">
      <c r="A101" s="83">
        <v>2</v>
      </c>
      <c r="C101" s="124">
        <v>38634</v>
      </c>
      <c r="D101" s="98" t="s">
        <v>99</v>
      </c>
      <c r="E101" s="104" t="s">
        <v>102</v>
      </c>
      <c r="F101" s="101">
        <v>2</v>
      </c>
      <c r="G101" s="99">
        <f t="shared" si="3"/>
        <v>130</v>
      </c>
    </row>
    <row r="102" spans="1:7" ht="18" customHeight="1">
      <c r="A102" s="83">
        <v>3</v>
      </c>
      <c r="C102" s="124">
        <v>38674</v>
      </c>
      <c r="D102" s="98" t="s">
        <v>99</v>
      </c>
      <c r="E102" s="104" t="s">
        <v>103</v>
      </c>
      <c r="F102" s="101">
        <v>2</v>
      </c>
      <c r="G102" s="99">
        <f t="shared" si="3"/>
        <v>146</v>
      </c>
    </row>
    <row r="103" spans="1:7" ht="18" customHeight="1">
      <c r="A103" s="83">
        <v>4</v>
      </c>
      <c r="C103" s="124">
        <v>38680</v>
      </c>
      <c r="D103" s="98" t="s">
        <v>89</v>
      </c>
      <c r="E103" s="104" t="s">
        <v>104</v>
      </c>
      <c r="F103" s="101">
        <v>2</v>
      </c>
      <c r="G103" s="99">
        <f t="shared" si="3"/>
        <v>90</v>
      </c>
    </row>
    <row r="104" spans="1:7" ht="18" customHeight="1">
      <c r="A104" s="83">
        <v>5</v>
      </c>
      <c r="C104" s="124">
        <v>38685</v>
      </c>
      <c r="D104" s="98" t="s">
        <v>99</v>
      </c>
      <c r="E104" s="104" t="s">
        <v>105</v>
      </c>
      <c r="F104" s="101">
        <v>2</v>
      </c>
      <c r="G104" s="99">
        <f t="shared" si="3"/>
        <v>86</v>
      </c>
    </row>
    <row r="105" spans="1:7" ht="18" customHeight="1">
      <c r="A105" s="83">
        <v>6</v>
      </c>
      <c r="C105" s="124">
        <v>38690</v>
      </c>
      <c r="D105" s="98" t="s">
        <v>100</v>
      </c>
      <c r="E105" s="104" t="s">
        <v>106</v>
      </c>
      <c r="F105" s="101">
        <v>3</v>
      </c>
      <c r="G105" s="99">
        <f t="shared" si="3"/>
        <v>172.5</v>
      </c>
    </row>
    <row r="106" spans="1:7" ht="18" customHeight="1">
      <c r="A106" s="83">
        <v>7</v>
      </c>
      <c r="C106" s="124">
        <v>38698</v>
      </c>
      <c r="D106" s="98" t="s">
        <v>89</v>
      </c>
      <c r="E106" s="104" t="s">
        <v>107</v>
      </c>
      <c r="F106" s="101">
        <v>4</v>
      </c>
      <c r="G106" s="99">
        <f t="shared" si="3"/>
        <v>132</v>
      </c>
    </row>
    <row r="107" spans="1:7" ht="18" customHeight="1">
      <c r="A107" s="83">
        <v>8</v>
      </c>
      <c r="C107" s="124">
        <v>38716</v>
      </c>
      <c r="D107" s="98" t="s">
        <v>88</v>
      </c>
      <c r="E107" s="104" t="s">
        <v>104</v>
      </c>
      <c r="F107" s="101">
        <v>2</v>
      </c>
      <c r="G107" s="99">
        <f t="shared" si="3"/>
        <v>90</v>
      </c>
    </row>
    <row r="108" spans="1:7" ht="18" customHeight="1">
      <c r="A108" s="83">
        <v>9</v>
      </c>
      <c r="C108" s="124">
        <v>38357</v>
      </c>
      <c r="D108" s="108" t="s">
        <v>99</v>
      </c>
      <c r="E108" s="104" t="s">
        <v>107</v>
      </c>
      <c r="F108" s="101">
        <v>2</v>
      </c>
      <c r="G108" s="99">
        <f t="shared" si="3"/>
        <v>66</v>
      </c>
    </row>
    <row r="109" spans="1:7" ht="18" customHeight="1">
      <c r="A109" s="83">
        <v>10</v>
      </c>
      <c r="C109" s="124">
        <v>38359</v>
      </c>
      <c r="D109" s="108" t="s">
        <v>99</v>
      </c>
      <c r="E109" s="104" t="s">
        <v>122</v>
      </c>
      <c r="F109" s="101">
        <v>2</v>
      </c>
      <c r="G109" s="99">
        <f t="shared" si="3"/>
        <v>94</v>
      </c>
    </row>
    <row r="110" spans="1:7" ht="18" customHeight="1">
      <c r="A110" s="83">
        <v>11</v>
      </c>
      <c r="C110" s="124">
        <v>1.9</v>
      </c>
      <c r="D110" s="108" t="s">
        <v>99</v>
      </c>
      <c r="E110" s="104" t="s">
        <v>125</v>
      </c>
      <c r="F110" s="101">
        <v>4</v>
      </c>
      <c r="G110" s="99">
        <f t="shared" si="3"/>
        <v>148</v>
      </c>
    </row>
    <row r="111" spans="1:7" ht="18" customHeight="1">
      <c r="A111" s="83">
        <v>12</v>
      </c>
      <c r="C111" s="124">
        <v>38367</v>
      </c>
      <c r="D111" s="108" t="s">
        <v>134</v>
      </c>
      <c r="E111" s="104" t="s">
        <v>135</v>
      </c>
      <c r="F111" s="101">
        <v>3</v>
      </c>
      <c r="G111" s="99">
        <f t="shared" si="3"/>
        <v>190.5</v>
      </c>
    </row>
    <row r="112" spans="1:7" ht="18" customHeight="1">
      <c r="A112" s="83">
        <v>13</v>
      </c>
      <c r="C112" s="124">
        <v>38395</v>
      </c>
      <c r="D112" s="108" t="s">
        <v>99</v>
      </c>
      <c r="E112" s="104" t="s">
        <v>146</v>
      </c>
      <c r="F112" s="101">
        <v>2</v>
      </c>
      <c r="G112" s="99">
        <f t="shared" si="3"/>
        <v>155</v>
      </c>
    </row>
    <row r="113" spans="1:7" ht="18" customHeight="1">
      <c r="A113" s="83">
        <v>14</v>
      </c>
      <c r="C113" s="124">
        <v>38409</v>
      </c>
      <c r="D113" s="108" t="s">
        <v>89</v>
      </c>
      <c r="E113" s="104" t="s">
        <v>104</v>
      </c>
      <c r="F113" s="101">
        <v>3</v>
      </c>
      <c r="G113" s="99">
        <f t="shared" si="3"/>
        <v>135</v>
      </c>
    </row>
    <row r="114" spans="1:7" ht="18" customHeight="1">
      <c r="A114" s="83">
        <v>15</v>
      </c>
      <c r="C114" s="124">
        <v>38416</v>
      </c>
      <c r="D114" s="108" t="s">
        <v>89</v>
      </c>
      <c r="E114" s="104" t="s">
        <v>166</v>
      </c>
      <c r="F114" s="101">
        <v>2</v>
      </c>
      <c r="G114" s="99">
        <f t="shared" si="3"/>
        <v>88</v>
      </c>
    </row>
    <row r="115" spans="1:7" ht="18" customHeight="1">
      <c r="A115" s="83">
        <v>16</v>
      </c>
      <c r="C115" s="124">
        <v>38417</v>
      </c>
      <c r="D115" s="108" t="s">
        <v>89</v>
      </c>
      <c r="E115" s="104" t="s">
        <v>170</v>
      </c>
      <c r="F115" s="101">
        <v>4</v>
      </c>
      <c r="G115" s="99">
        <f t="shared" si="3"/>
        <v>206</v>
      </c>
    </row>
    <row r="116" spans="1:7" ht="18" customHeight="1">
      <c r="A116" s="83">
        <v>17</v>
      </c>
      <c r="C116" s="124">
        <v>38423</v>
      </c>
      <c r="D116" s="108" t="s">
        <v>111</v>
      </c>
      <c r="E116" s="104" t="s">
        <v>175</v>
      </c>
      <c r="F116" s="101">
        <v>3</v>
      </c>
      <c r="G116" s="99">
        <f t="shared" si="3"/>
        <v>222</v>
      </c>
    </row>
    <row r="117" spans="1:7" ht="18" customHeight="1">
      <c r="A117" s="83">
        <v>18</v>
      </c>
      <c r="C117" s="124">
        <v>38429</v>
      </c>
      <c r="D117" s="108" t="s">
        <v>178</v>
      </c>
      <c r="E117" s="104" t="s">
        <v>179</v>
      </c>
      <c r="F117" s="101">
        <v>6</v>
      </c>
      <c r="G117" s="99">
        <f t="shared" si="3"/>
        <v>522</v>
      </c>
    </row>
    <row r="118" spans="1:7" ht="18" customHeight="1">
      <c r="A118" s="83">
        <v>19</v>
      </c>
      <c r="C118" s="124">
        <v>38439</v>
      </c>
      <c r="D118" s="108" t="s">
        <v>89</v>
      </c>
      <c r="E118" s="104" t="s">
        <v>179</v>
      </c>
      <c r="F118" s="101">
        <v>2</v>
      </c>
      <c r="G118" s="99">
        <f t="shared" si="3"/>
        <v>174</v>
      </c>
    </row>
    <row r="119" spans="1:7" ht="18" customHeight="1">
      <c r="A119" s="83">
        <v>20</v>
      </c>
      <c r="C119" s="124">
        <v>38445</v>
      </c>
      <c r="D119" s="108" t="s">
        <v>99</v>
      </c>
      <c r="E119" s="104" t="s">
        <v>127</v>
      </c>
      <c r="F119" s="101">
        <v>2</v>
      </c>
      <c r="G119" s="99">
        <f t="shared" si="3"/>
        <v>96</v>
      </c>
    </row>
    <row r="120" spans="1:7" ht="18" customHeight="1">
      <c r="A120" s="83">
        <v>21</v>
      </c>
      <c r="C120" s="124">
        <v>38451</v>
      </c>
      <c r="D120" s="108" t="s">
        <v>89</v>
      </c>
      <c r="E120" s="104" t="s">
        <v>189</v>
      </c>
      <c r="F120" s="101">
        <v>3</v>
      </c>
      <c r="G120" s="99">
        <f t="shared" si="3"/>
        <v>160.5</v>
      </c>
    </row>
    <row r="121" spans="1:7" ht="18" customHeight="1">
      <c r="A121" s="83">
        <v>22</v>
      </c>
      <c r="C121" s="124">
        <v>38458</v>
      </c>
      <c r="D121" s="108" t="s">
        <v>99</v>
      </c>
      <c r="E121" s="104" t="s">
        <v>191</v>
      </c>
      <c r="F121" s="101">
        <v>4</v>
      </c>
      <c r="G121" s="99">
        <f t="shared" si="3"/>
        <v>198</v>
      </c>
    </row>
    <row r="122" spans="1:7" ht="18" customHeight="1">
      <c r="A122" s="83">
        <v>23</v>
      </c>
      <c r="C122" s="124">
        <v>38473</v>
      </c>
      <c r="D122" s="108" t="s">
        <v>100</v>
      </c>
      <c r="E122" s="104" t="s">
        <v>96</v>
      </c>
      <c r="F122" s="101">
        <v>3</v>
      </c>
      <c r="G122" s="99">
        <f t="shared" si="3"/>
        <v>165</v>
      </c>
    </row>
    <row r="123" spans="1:7" ht="18" customHeight="1">
      <c r="A123" s="83">
        <v>24</v>
      </c>
      <c r="C123" s="124">
        <v>38479</v>
      </c>
      <c r="D123" s="108" t="s">
        <v>88</v>
      </c>
      <c r="E123" s="104" t="s">
        <v>245</v>
      </c>
      <c r="F123" s="101">
        <v>3</v>
      </c>
      <c r="G123" s="99">
        <f t="shared" si="3"/>
        <v>234</v>
      </c>
    </row>
    <row r="124" spans="1:7" ht="18" customHeight="1">
      <c r="A124" s="83">
        <v>25</v>
      </c>
      <c r="C124" s="124">
        <v>38486</v>
      </c>
      <c r="D124" s="108" t="s">
        <v>142</v>
      </c>
      <c r="E124" s="104" t="s">
        <v>249</v>
      </c>
      <c r="F124" s="101">
        <v>2</v>
      </c>
      <c r="G124" s="99">
        <f t="shared" si="3"/>
        <v>138</v>
      </c>
    </row>
    <row r="125" spans="1:7" ht="18" customHeight="1">
      <c r="A125" s="83">
        <v>26</v>
      </c>
      <c r="C125" s="124">
        <v>38493</v>
      </c>
      <c r="D125" s="108" t="s">
        <v>99</v>
      </c>
      <c r="E125" s="104" t="s">
        <v>219</v>
      </c>
      <c r="F125" s="101">
        <v>4</v>
      </c>
      <c r="G125" s="99">
        <f t="shared" si="3"/>
        <v>164</v>
      </c>
    </row>
    <row r="126" spans="1:7" ht="18" customHeight="1">
      <c r="A126" s="83">
        <v>27</v>
      </c>
      <c r="C126" s="124">
        <v>38500</v>
      </c>
      <c r="D126" s="108" t="s">
        <v>88</v>
      </c>
      <c r="E126" s="104" t="s">
        <v>270</v>
      </c>
      <c r="F126" s="101">
        <v>4</v>
      </c>
      <c r="G126" s="99">
        <f t="shared" si="3"/>
        <v>316</v>
      </c>
    </row>
    <row r="127" spans="1:7" ht="18" customHeight="1">
      <c r="A127" s="83">
        <v>28</v>
      </c>
      <c r="C127" s="124">
        <v>38509</v>
      </c>
      <c r="D127" s="108" t="s">
        <v>99</v>
      </c>
      <c r="E127" s="104" t="s">
        <v>187</v>
      </c>
      <c r="F127" s="101">
        <v>3</v>
      </c>
      <c r="G127" s="99">
        <f t="shared" si="3"/>
        <v>117</v>
      </c>
    </row>
    <row r="128" spans="1:7" ht="18" customHeight="1">
      <c r="A128" s="83">
        <v>29</v>
      </c>
      <c r="C128" s="124">
        <v>38518</v>
      </c>
      <c r="D128" s="108" t="s">
        <v>178</v>
      </c>
      <c r="E128" s="104" t="s">
        <v>285</v>
      </c>
      <c r="F128" s="101">
        <v>2</v>
      </c>
      <c r="G128" s="99">
        <f t="shared" si="3"/>
        <v>228</v>
      </c>
    </row>
    <row r="129" spans="1:7" ht="18" customHeight="1">
      <c r="A129" s="83">
        <v>30</v>
      </c>
      <c r="C129" s="124">
        <v>38521</v>
      </c>
      <c r="D129" s="108" t="s">
        <v>88</v>
      </c>
      <c r="E129" s="104" t="s">
        <v>290</v>
      </c>
      <c r="F129" s="101">
        <v>3</v>
      </c>
      <c r="G129" s="99">
        <f t="shared" si="3"/>
        <v>189</v>
      </c>
    </row>
    <row r="130" spans="1:7" ht="18" customHeight="1">
      <c r="A130" s="83">
        <v>31</v>
      </c>
      <c r="C130" s="124">
        <v>38532</v>
      </c>
      <c r="D130" s="108" t="s">
        <v>301</v>
      </c>
      <c r="E130" s="104" t="s">
        <v>154</v>
      </c>
      <c r="F130" s="101">
        <v>2</v>
      </c>
      <c r="G130" s="99">
        <f t="shared" si="3"/>
        <v>136</v>
      </c>
    </row>
    <row r="131" spans="1:7" ht="18" customHeight="1">
      <c r="A131" s="83">
        <v>32</v>
      </c>
      <c r="C131" s="124">
        <v>38539</v>
      </c>
      <c r="D131" s="108" t="s">
        <v>178</v>
      </c>
      <c r="E131" s="104" t="s">
        <v>237</v>
      </c>
      <c r="F131" s="101">
        <v>2</v>
      </c>
      <c r="G131" s="99">
        <f t="shared" si="3"/>
        <v>198</v>
      </c>
    </row>
    <row r="132" spans="1:7" ht="18" customHeight="1">
      <c r="A132" s="83">
        <v>33</v>
      </c>
      <c r="C132" s="124">
        <v>38559</v>
      </c>
      <c r="D132" s="108" t="s">
        <v>303</v>
      </c>
      <c r="E132" s="104" t="s">
        <v>304</v>
      </c>
      <c r="F132" s="101">
        <v>4</v>
      </c>
      <c r="G132" s="99">
        <f t="shared" si="3"/>
        <v>1300</v>
      </c>
    </row>
    <row r="133" spans="1:7" ht="18" customHeight="1">
      <c r="A133" s="83">
        <v>34</v>
      </c>
      <c r="C133" s="124">
        <v>38591</v>
      </c>
      <c r="D133" s="108" t="s">
        <v>88</v>
      </c>
      <c r="E133" s="104" t="s">
        <v>341</v>
      </c>
      <c r="F133" s="101">
        <v>2</v>
      </c>
      <c r="G133" s="99">
        <f t="shared" si="3"/>
        <v>112</v>
      </c>
    </row>
    <row r="134" spans="1:7" ht="18" customHeight="1">
      <c r="A134" s="83">
        <v>35</v>
      </c>
      <c r="C134" s="124">
        <v>38603</v>
      </c>
      <c r="D134" s="108" t="s">
        <v>350</v>
      </c>
      <c r="E134" s="104" t="s">
        <v>351</v>
      </c>
      <c r="F134" s="101">
        <v>4</v>
      </c>
      <c r="G134" s="99">
        <f t="shared" si="3"/>
        <v>384</v>
      </c>
    </row>
    <row r="135" spans="3:7" ht="18" customHeight="1">
      <c r="C135" s="124"/>
      <c r="G135" s="154">
        <f>SUM(G100:G134)</f>
        <v>7166.5</v>
      </c>
    </row>
    <row r="136" spans="3:7" ht="18" customHeight="1">
      <c r="C136" s="124"/>
      <c r="G136" s="99"/>
    </row>
    <row r="137" spans="3:7" ht="18" customHeight="1">
      <c r="C137" s="124"/>
      <c r="G137" s="99"/>
    </row>
    <row r="138" spans="1:7" ht="18" customHeight="1">
      <c r="A138" s="83">
        <v>1</v>
      </c>
      <c r="C138" s="124">
        <v>38633</v>
      </c>
      <c r="D138" s="108" t="s">
        <v>99</v>
      </c>
      <c r="E138" s="104" t="s">
        <v>102</v>
      </c>
      <c r="F138" s="101">
        <v>2</v>
      </c>
      <c r="G138" s="99">
        <f t="shared" si="3"/>
        <v>130</v>
      </c>
    </row>
    <row r="139" spans="1:7" ht="18" customHeight="1">
      <c r="A139" s="83">
        <v>2</v>
      </c>
      <c r="C139" s="124">
        <v>38641</v>
      </c>
      <c r="D139" s="108" t="s">
        <v>113</v>
      </c>
      <c r="E139" s="104" t="s">
        <v>359</v>
      </c>
      <c r="F139" s="101">
        <v>2</v>
      </c>
      <c r="G139" s="99">
        <f t="shared" si="3"/>
        <v>128</v>
      </c>
    </row>
    <row r="140" spans="1:7" ht="18" customHeight="1">
      <c r="A140" s="83">
        <v>3</v>
      </c>
      <c r="C140" s="124">
        <v>38647</v>
      </c>
      <c r="D140" s="108" t="s">
        <v>113</v>
      </c>
      <c r="E140" s="104" t="s">
        <v>373</v>
      </c>
      <c r="F140" s="101">
        <v>2</v>
      </c>
      <c r="G140" s="99">
        <f t="shared" si="3"/>
        <v>84</v>
      </c>
    </row>
    <row r="141" spans="1:7" ht="18" customHeight="1">
      <c r="A141" s="83">
        <v>4</v>
      </c>
      <c r="C141" s="124">
        <v>38663</v>
      </c>
      <c r="D141" s="108" t="s">
        <v>236</v>
      </c>
      <c r="E141" s="104" t="s">
        <v>341</v>
      </c>
      <c r="F141" s="101">
        <v>2</v>
      </c>
      <c r="G141" s="99">
        <f t="shared" si="3"/>
        <v>112</v>
      </c>
    </row>
    <row r="142" spans="1:7" ht="18" customHeight="1">
      <c r="A142" s="83">
        <v>5</v>
      </c>
      <c r="C142" s="124">
        <v>38667</v>
      </c>
      <c r="D142" s="108" t="s">
        <v>99</v>
      </c>
      <c r="E142" s="104" t="s">
        <v>105</v>
      </c>
      <c r="F142" s="101">
        <v>2</v>
      </c>
      <c r="G142" s="99">
        <f t="shared" si="3"/>
        <v>86</v>
      </c>
    </row>
    <row r="143" spans="1:7" ht="18" customHeight="1">
      <c r="A143" s="83">
        <v>6</v>
      </c>
      <c r="C143" s="124">
        <v>38678</v>
      </c>
      <c r="D143" s="108" t="s">
        <v>236</v>
      </c>
      <c r="E143" s="104" t="s">
        <v>439</v>
      </c>
      <c r="F143" s="101">
        <v>2</v>
      </c>
      <c r="G143" s="99">
        <f t="shared" si="3"/>
        <v>190</v>
      </c>
    </row>
    <row r="144" spans="1:7" ht="18" customHeight="1">
      <c r="A144" s="83">
        <v>7</v>
      </c>
      <c r="C144" s="124">
        <v>39054</v>
      </c>
      <c r="D144" s="108" t="s">
        <v>178</v>
      </c>
      <c r="E144" s="104" t="s">
        <v>448</v>
      </c>
      <c r="F144" s="101">
        <v>4</v>
      </c>
      <c r="G144" s="99">
        <f t="shared" si="3"/>
        <v>712</v>
      </c>
    </row>
    <row r="145" spans="3:7" ht="18" customHeight="1">
      <c r="C145" s="124"/>
      <c r="G145" s="99">
        <f t="shared" si="3"/>
        <v>0</v>
      </c>
    </row>
    <row r="146" spans="3:7" ht="18" customHeight="1">
      <c r="C146" s="124"/>
      <c r="G146" s="99">
        <f t="shared" si="3"/>
        <v>0</v>
      </c>
    </row>
    <row r="147" spans="3:7" ht="18" customHeight="1">
      <c r="C147" s="124"/>
      <c r="G147" s="99">
        <f t="shared" si="3"/>
        <v>0</v>
      </c>
    </row>
    <row r="148" ht="18" customHeight="1">
      <c r="G148" s="106">
        <f>SUM(G137:G147)</f>
        <v>1442</v>
      </c>
    </row>
    <row r="149" ht="18" customHeight="1" thickBot="1"/>
    <row r="150" spans="1:7" ht="18" customHeight="1">
      <c r="A150" s="140">
        <v>1</v>
      </c>
      <c r="B150" s="145" t="s">
        <v>255</v>
      </c>
      <c r="C150" s="148">
        <v>38492</v>
      </c>
      <c r="D150" s="142" t="s">
        <v>256</v>
      </c>
      <c r="E150" s="143" t="s">
        <v>257</v>
      </c>
      <c r="F150" s="144">
        <v>27</v>
      </c>
      <c r="G150" s="146">
        <f>E150*F150</f>
        <v>1431</v>
      </c>
    </row>
    <row r="151" spans="1:7" ht="18" customHeight="1">
      <c r="A151" s="83">
        <v>2</v>
      </c>
      <c r="B151" s="111"/>
      <c r="C151" s="124">
        <v>38513</v>
      </c>
      <c r="D151" s="108" t="s">
        <v>281</v>
      </c>
      <c r="E151" s="104" t="s">
        <v>282</v>
      </c>
      <c r="F151" s="101">
        <v>17</v>
      </c>
      <c r="G151" s="100">
        <f>E151*F151</f>
        <v>833</v>
      </c>
    </row>
    <row r="152" spans="2:7" ht="18" customHeight="1">
      <c r="B152" s="111"/>
      <c r="G152" s="100"/>
    </row>
    <row r="153" ht="18" customHeight="1">
      <c r="G153" s="100">
        <f>SUM(G150:G152)</f>
        <v>2264</v>
      </c>
    </row>
    <row r="154" spans="1:7" ht="18" customHeight="1" thickBot="1">
      <c r="A154" s="88"/>
      <c r="B154" s="89"/>
      <c r="C154" s="90"/>
      <c r="D154" s="109"/>
      <c r="E154" s="105"/>
      <c r="F154" s="103"/>
      <c r="G154" s="91"/>
    </row>
    <row r="155" spans="1:7" ht="18" customHeight="1">
      <c r="A155" s="83">
        <v>1</v>
      </c>
      <c r="B155" s="112" t="s">
        <v>108</v>
      </c>
      <c r="C155" s="124">
        <v>38368</v>
      </c>
      <c r="D155" s="108" t="s">
        <v>88</v>
      </c>
      <c r="E155" s="104" t="s">
        <v>141</v>
      </c>
      <c r="F155" s="101">
        <v>5</v>
      </c>
      <c r="G155" s="99">
        <f aca="true" t="shared" si="4" ref="G155:G164">E155*F155</f>
        <v>360</v>
      </c>
    </row>
    <row r="156" spans="1:7" ht="18" customHeight="1">
      <c r="A156" s="83">
        <v>2</v>
      </c>
      <c r="C156" s="124">
        <v>38382</v>
      </c>
      <c r="D156" s="108" t="s">
        <v>89</v>
      </c>
      <c r="E156" s="104" t="s">
        <v>94</v>
      </c>
      <c r="F156" s="101">
        <v>6</v>
      </c>
      <c r="G156" s="99">
        <f t="shared" si="4"/>
        <v>306</v>
      </c>
    </row>
    <row r="157" spans="1:7" ht="18" customHeight="1">
      <c r="A157" s="83">
        <v>3</v>
      </c>
      <c r="C157" s="124">
        <v>38395</v>
      </c>
      <c r="D157" s="108" t="s">
        <v>223</v>
      </c>
      <c r="E157" s="104" t="s">
        <v>224</v>
      </c>
      <c r="F157" s="101">
        <v>6</v>
      </c>
      <c r="G157" s="99">
        <f t="shared" si="4"/>
        <v>3144</v>
      </c>
    </row>
    <row r="158" spans="1:7" ht="18" customHeight="1">
      <c r="A158" s="83">
        <v>4</v>
      </c>
      <c r="C158" s="124">
        <v>38458</v>
      </c>
      <c r="D158" s="108" t="s">
        <v>236</v>
      </c>
      <c r="E158" s="104" t="s">
        <v>237</v>
      </c>
      <c r="F158" s="101">
        <v>2</v>
      </c>
      <c r="G158" s="99">
        <f t="shared" si="4"/>
        <v>198</v>
      </c>
    </row>
    <row r="159" spans="1:7" ht="18" customHeight="1">
      <c r="A159" s="83">
        <v>5</v>
      </c>
      <c r="C159" s="124">
        <v>38472</v>
      </c>
      <c r="D159" s="108" t="s">
        <v>89</v>
      </c>
      <c r="E159" s="104" t="s">
        <v>127</v>
      </c>
      <c r="F159" s="101">
        <v>17</v>
      </c>
      <c r="G159" s="99">
        <f t="shared" si="4"/>
        <v>816</v>
      </c>
    </row>
    <row r="160" spans="1:7" ht="18" customHeight="1">
      <c r="A160" s="83">
        <v>6</v>
      </c>
      <c r="C160" s="124">
        <v>38499</v>
      </c>
      <c r="D160" s="108" t="s">
        <v>267</v>
      </c>
      <c r="E160" s="104" t="s">
        <v>371</v>
      </c>
      <c r="F160" s="101">
        <v>6</v>
      </c>
      <c r="G160" s="99">
        <f t="shared" si="4"/>
        <v>1344</v>
      </c>
    </row>
    <row r="161" spans="1:7" ht="18" customHeight="1">
      <c r="A161" s="83">
        <v>7</v>
      </c>
      <c r="C161" s="124">
        <v>38549</v>
      </c>
      <c r="D161" s="108" t="s">
        <v>392</v>
      </c>
      <c r="E161" s="104" t="s">
        <v>393</v>
      </c>
      <c r="F161" s="101">
        <v>18</v>
      </c>
      <c r="G161" s="99">
        <f t="shared" si="4"/>
        <v>7236</v>
      </c>
    </row>
    <row r="162" spans="3:7" ht="18" customHeight="1">
      <c r="C162" s="124"/>
      <c r="G162" s="99">
        <f t="shared" si="4"/>
        <v>0</v>
      </c>
    </row>
    <row r="163" spans="3:7" ht="18" customHeight="1">
      <c r="C163" s="124"/>
      <c r="G163" s="99">
        <f t="shared" si="4"/>
        <v>0</v>
      </c>
    </row>
    <row r="164" spans="3:7" ht="18" customHeight="1">
      <c r="C164" s="124"/>
      <c r="G164" s="99">
        <f t="shared" si="4"/>
        <v>0</v>
      </c>
    </row>
    <row r="165" spans="3:7" ht="18" customHeight="1">
      <c r="C165" s="107"/>
      <c r="G165" s="87">
        <f>SUM(G155:G164)</f>
        <v>13404</v>
      </c>
    </row>
    <row r="166" spans="1:7" ht="18" customHeight="1" thickBot="1">
      <c r="A166" s="88"/>
      <c r="B166" s="89"/>
      <c r="C166" s="90"/>
      <c r="D166" s="109"/>
      <c r="E166" s="105"/>
      <c r="F166" s="103"/>
      <c r="G166" s="91"/>
    </row>
    <row r="167" spans="1:7" ht="18" customHeight="1">
      <c r="A167" s="83">
        <v>1</v>
      </c>
      <c r="B167" s="112" t="s">
        <v>109</v>
      </c>
      <c r="C167" s="124">
        <v>38655</v>
      </c>
      <c r="D167" s="98" t="s">
        <v>88</v>
      </c>
      <c r="E167" s="104" t="s">
        <v>116</v>
      </c>
      <c r="F167" s="101">
        <v>2</v>
      </c>
      <c r="G167" s="99">
        <f aca="true" t="shared" si="5" ref="G167:G181">E167*F167</f>
        <v>172</v>
      </c>
    </row>
    <row r="168" spans="1:7" ht="18" customHeight="1">
      <c r="A168" s="83">
        <v>2</v>
      </c>
      <c r="C168" s="124">
        <v>38374</v>
      </c>
      <c r="D168" s="108" t="s">
        <v>89</v>
      </c>
      <c r="E168" s="104" t="s">
        <v>203</v>
      </c>
      <c r="F168" s="101">
        <v>3</v>
      </c>
      <c r="G168" s="99">
        <f t="shared" si="5"/>
        <v>162</v>
      </c>
    </row>
    <row r="169" spans="1:7" ht="18" customHeight="1">
      <c r="A169" s="83">
        <v>3</v>
      </c>
      <c r="C169" s="124">
        <v>38395</v>
      </c>
      <c r="D169" s="108" t="s">
        <v>99</v>
      </c>
      <c r="E169" s="104" t="s">
        <v>222</v>
      </c>
      <c r="F169" s="101">
        <v>2</v>
      </c>
      <c r="G169" s="99">
        <f t="shared" si="5"/>
        <v>83</v>
      </c>
    </row>
    <row r="170" spans="1:7" ht="18" customHeight="1">
      <c r="A170" s="83">
        <v>4</v>
      </c>
      <c r="C170" s="124">
        <v>38422</v>
      </c>
      <c r="D170" s="124" t="s">
        <v>231</v>
      </c>
      <c r="E170" s="104" t="s">
        <v>232</v>
      </c>
      <c r="F170" s="101">
        <v>9</v>
      </c>
      <c r="G170" s="99">
        <f t="shared" si="5"/>
        <v>1530</v>
      </c>
    </row>
    <row r="171" spans="1:7" ht="18" customHeight="1">
      <c r="A171" s="83">
        <v>5</v>
      </c>
      <c r="C171" s="124">
        <v>38452</v>
      </c>
      <c r="D171" s="124" t="s">
        <v>99</v>
      </c>
      <c r="E171" s="104" t="s">
        <v>107</v>
      </c>
      <c r="F171" s="101">
        <v>2</v>
      </c>
      <c r="G171" s="99">
        <f t="shared" si="5"/>
        <v>66</v>
      </c>
    </row>
    <row r="172" spans="1:7" ht="18" customHeight="1">
      <c r="A172" s="83">
        <v>6</v>
      </c>
      <c r="C172" s="124">
        <v>38465</v>
      </c>
      <c r="D172" s="124" t="s">
        <v>99</v>
      </c>
      <c r="E172" s="104" t="s">
        <v>239</v>
      </c>
      <c r="F172" s="101">
        <v>3</v>
      </c>
      <c r="G172" s="99">
        <f t="shared" si="5"/>
        <v>130.5</v>
      </c>
    </row>
    <row r="173" spans="1:7" ht="18" customHeight="1">
      <c r="A173" s="83">
        <v>7</v>
      </c>
      <c r="C173" s="124">
        <v>38472</v>
      </c>
      <c r="D173" s="124" t="s">
        <v>243</v>
      </c>
      <c r="E173" s="104" t="s">
        <v>166</v>
      </c>
      <c r="F173" s="101">
        <v>2</v>
      </c>
      <c r="G173" s="99">
        <f t="shared" si="5"/>
        <v>88</v>
      </c>
    </row>
    <row r="174" spans="1:7" ht="18" customHeight="1">
      <c r="A174" s="83">
        <v>8</v>
      </c>
      <c r="C174" s="124">
        <v>38480</v>
      </c>
      <c r="D174" s="124" t="s">
        <v>89</v>
      </c>
      <c r="E174" s="104" t="s">
        <v>247</v>
      </c>
      <c r="F174" s="101">
        <v>2</v>
      </c>
      <c r="G174" s="99">
        <f t="shared" si="5"/>
        <v>89</v>
      </c>
    </row>
    <row r="175" spans="3:7" ht="18" customHeight="1">
      <c r="C175" s="124">
        <v>38500</v>
      </c>
      <c r="D175" s="124" t="s">
        <v>88</v>
      </c>
      <c r="E175" s="104" t="s">
        <v>412</v>
      </c>
      <c r="F175" s="101">
        <v>2</v>
      </c>
      <c r="G175" s="99">
        <f t="shared" si="5"/>
        <v>111</v>
      </c>
    </row>
    <row r="176" spans="3:7" ht="18" customHeight="1">
      <c r="C176" s="124">
        <v>38507</v>
      </c>
      <c r="D176" s="124" t="s">
        <v>409</v>
      </c>
      <c r="E176" s="104" t="s">
        <v>410</v>
      </c>
      <c r="F176" s="101">
        <v>2</v>
      </c>
      <c r="G176" s="99">
        <f t="shared" si="5"/>
        <v>97</v>
      </c>
    </row>
    <row r="177" spans="3:7" ht="18" customHeight="1">
      <c r="C177" s="124">
        <v>38522</v>
      </c>
      <c r="D177" s="124" t="s">
        <v>89</v>
      </c>
      <c r="E177" s="104" t="s">
        <v>407</v>
      </c>
      <c r="F177" s="101">
        <v>3</v>
      </c>
      <c r="G177" s="99">
        <f t="shared" si="5"/>
        <v>180</v>
      </c>
    </row>
    <row r="178" spans="3:7" ht="18" customHeight="1">
      <c r="C178" s="124">
        <v>38584</v>
      </c>
      <c r="D178" s="124" t="s">
        <v>405</v>
      </c>
      <c r="E178" s="104" t="s">
        <v>203</v>
      </c>
      <c r="F178" s="101">
        <v>2</v>
      </c>
      <c r="G178" s="99">
        <f t="shared" si="5"/>
        <v>108</v>
      </c>
    </row>
    <row r="179" spans="3:7" ht="18" customHeight="1">
      <c r="C179" s="124">
        <v>38612</v>
      </c>
      <c r="D179" s="124" t="s">
        <v>178</v>
      </c>
      <c r="E179" s="104" t="s">
        <v>219</v>
      </c>
      <c r="F179" s="101">
        <v>2</v>
      </c>
      <c r="G179" s="99">
        <f t="shared" si="5"/>
        <v>82</v>
      </c>
    </row>
    <row r="180" spans="3:7" ht="18" customHeight="1">
      <c r="C180" s="124">
        <v>38619</v>
      </c>
      <c r="D180" s="124" t="s">
        <v>350</v>
      </c>
      <c r="E180" s="104" t="s">
        <v>378</v>
      </c>
      <c r="F180" s="101">
        <v>2</v>
      </c>
      <c r="G180" s="99">
        <f t="shared" si="5"/>
        <v>122</v>
      </c>
    </row>
    <row r="181" spans="3:7" ht="18" customHeight="1">
      <c r="C181" s="124"/>
      <c r="D181" s="124"/>
      <c r="G181" s="99">
        <f t="shared" si="5"/>
        <v>0</v>
      </c>
    </row>
    <row r="182" spans="3:7" ht="18" customHeight="1">
      <c r="C182" s="124"/>
      <c r="D182" s="124"/>
      <c r="G182" s="99">
        <f>SUM(G167:G181)</f>
        <v>3020.5</v>
      </c>
    </row>
    <row r="183" spans="3:7" ht="18" customHeight="1">
      <c r="C183" s="124"/>
      <c r="D183" s="124"/>
      <c r="G183" s="99"/>
    </row>
    <row r="184" spans="1:7" ht="18" customHeight="1">
      <c r="A184" s="83">
        <v>1</v>
      </c>
      <c r="C184" s="124">
        <v>38627</v>
      </c>
      <c r="D184" s="124" t="s">
        <v>88</v>
      </c>
      <c r="E184" s="104" t="s">
        <v>96</v>
      </c>
      <c r="F184" s="101">
        <v>3</v>
      </c>
      <c r="G184" s="99">
        <f aca="true" t="shared" si="6" ref="G184:G190">E184*F184</f>
        <v>165</v>
      </c>
    </row>
    <row r="185" spans="1:7" ht="18" customHeight="1">
      <c r="A185" s="83">
        <v>2</v>
      </c>
      <c r="C185" s="124">
        <v>38633</v>
      </c>
      <c r="D185" s="124" t="s">
        <v>99</v>
      </c>
      <c r="E185" s="104" t="s">
        <v>374</v>
      </c>
      <c r="F185" s="101">
        <v>2</v>
      </c>
      <c r="G185" s="99">
        <f t="shared" si="6"/>
        <v>76</v>
      </c>
    </row>
    <row r="186" spans="1:7" ht="18" customHeight="1">
      <c r="A186" s="83">
        <v>3</v>
      </c>
      <c r="C186" s="124">
        <v>38654</v>
      </c>
      <c r="D186" s="124" t="s">
        <v>88</v>
      </c>
      <c r="E186" s="104" t="s">
        <v>116</v>
      </c>
      <c r="F186" s="101">
        <v>3</v>
      </c>
      <c r="G186" s="99">
        <f t="shared" si="6"/>
        <v>258</v>
      </c>
    </row>
    <row r="187" spans="1:7" ht="18" customHeight="1">
      <c r="A187" s="83">
        <v>4</v>
      </c>
      <c r="C187" s="124">
        <v>38669</v>
      </c>
      <c r="D187" s="124" t="s">
        <v>142</v>
      </c>
      <c r="E187" s="104" t="s">
        <v>107</v>
      </c>
      <c r="F187" s="101">
        <v>2</v>
      </c>
      <c r="G187" s="99">
        <f t="shared" si="6"/>
        <v>66</v>
      </c>
    </row>
    <row r="188" spans="1:7" ht="18" customHeight="1">
      <c r="A188" s="83">
        <v>5</v>
      </c>
      <c r="C188" s="124">
        <v>38675</v>
      </c>
      <c r="D188" s="124" t="s">
        <v>89</v>
      </c>
      <c r="E188" s="104" t="s">
        <v>135</v>
      </c>
      <c r="F188" s="101">
        <v>2</v>
      </c>
      <c r="G188" s="99">
        <f t="shared" si="6"/>
        <v>127</v>
      </c>
    </row>
    <row r="189" spans="3:7" ht="18" customHeight="1">
      <c r="C189" s="124"/>
      <c r="D189" s="124"/>
      <c r="G189" s="99">
        <f t="shared" si="6"/>
        <v>0</v>
      </c>
    </row>
    <row r="190" spans="3:7" ht="18" customHeight="1">
      <c r="C190" s="124"/>
      <c r="D190" s="124"/>
      <c r="G190" s="99">
        <f t="shared" si="6"/>
        <v>0</v>
      </c>
    </row>
    <row r="191" spans="3:7" ht="18" customHeight="1">
      <c r="C191" s="124"/>
      <c r="D191" s="124"/>
      <c r="G191" s="99"/>
    </row>
    <row r="192" spans="3:7" ht="18" customHeight="1">
      <c r="C192" s="107"/>
      <c r="G192" s="99">
        <f>SUM(G184:G188)</f>
        <v>692</v>
      </c>
    </row>
    <row r="193" spans="1:7" ht="18" customHeight="1" thickBot="1">
      <c r="A193" s="88"/>
      <c r="B193" s="89"/>
      <c r="C193" s="90"/>
      <c r="D193" s="109"/>
      <c r="E193" s="105"/>
      <c r="F193" s="103"/>
      <c r="G193" s="99"/>
    </row>
    <row r="194" spans="1:7" ht="18" customHeight="1">
      <c r="A194" s="83">
        <v>1</v>
      </c>
      <c r="B194" s="112" t="s">
        <v>110</v>
      </c>
      <c r="C194" s="124">
        <v>38395</v>
      </c>
      <c r="D194" s="108" t="s">
        <v>100</v>
      </c>
      <c r="E194" s="104" t="s">
        <v>125</v>
      </c>
      <c r="F194" s="101">
        <v>4</v>
      </c>
      <c r="G194" s="157">
        <f>E194*F194</f>
        <v>148</v>
      </c>
    </row>
    <row r="195" spans="3:7" ht="18" customHeight="1">
      <c r="C195" s="98"/>
      <c r="G195" s="99">
        <f>E195*F195</f>
        <v>0</v>
      </c>
    </row>
    <row r="196" spans="3:7" ht="18" customHeight="1">
      <c r="C196" s="98"/>
      <c r="G196" s="99">
        <f>E196*F196</f>
        <v>0</v>
      </c>
    </row>
    <row r="197" spans="3:7" ht="18" customHeight="1">
      <c r="C197" s="98"/>
      <c r="G197" s="99">
        <f>E197*F197</f>
        <v>0</v>
      </c>
    </row>
    <row r="198" spans="3:7" ht="18" customHeight="1">
      <c r="C198" s="98"/>
      <c r="G198" s="99">
        <f>E198*F198</f>
        <v>0</v>
      </c>
    </row>
    <row r="199" ht="18" customHeight="1">
      <c r="G199" s="87">
        <f>SUM(G194:G198)</f>
        <v>148</v>
      </c>
    </row>
    <row r="200" spans="1:7" ht="18" customHeight="1" thickBot="1">
      <c r="A200" s="88"/>
      <c r="B200" s="89"/>
      <c r="C200" s="90"/>
      <c r="D200" s="109"/>
      <c r="E200" s="105"/>
      <c r="F200" s="103"/>
      <c r="G200" s="91"/>
    </row>
    <row r="201" spans="1:6" ht="18" customHeight="1">
      <c r="A201" s="83">
        <v>1</v>
      </c>
      <c r="B201" s="112" t="s">
        <v>64</v>
      </c>
      <c r="C201" s="107">
        <v>38423</v>
      </c>
      <c r="D201" s="108" t="s">
        <v>259</v>
      </c>
      <c r="F201" s="101">
        <v>15</v>
      </c>
    </row>
    <row r="204" spans="1:7" ht="18" customHeight="1" thickBot="1">
      <c r="A204" s="88"/>
      <c r="B204" s="89"/>
      <c r="C204" s="90"/>
      <c r="D204" s="109"/>
      <c r="E204" s="105"/>
      <c r="F204" s="103"/>
      <c r="G204" s="91"/>
    </row>
    <row r="205" spans="1:3" ht="18" customHeight="1">
      <c r="A205" s="83">
        <v>1</v>
      </c>
      <c r="B205" s="112" t="s">
        <v>65</v>
      </c>
      <c r="C205" s="107"/>
    </row>
    <row r="209" spans="1:7" ht="18" customHeight="1" thickBot="1">
      <c r="A209" s="88"/>
      <c r="B209" s="89"/>
      <c r="C209" s="90"/>
      <c r="D209" s="109"/>
      <c r="E209" s="105"/>
      <c r="F209" s="103"/>
      <c r="G209" s="91"/>
    </row>
    <row r="210" spans="1:7" ht="18" customHeight="1">
      <c r="A210" s="83">
        <v>1</v>
      </c>
      <c r="B210" s="112" t="s">
        <v>66</v>
      </c>
      <c r="C210" s="124">
        <v>38641</v>
      </c>
      <c r="D210" s="98" t="s">
        <v>111</v>
      </c>
      <c r="E210" s="104" t="s">
        <v>4</v>
      </c>
      <c r="F210" s="101">
        <v>13</v>
      </c>
      <c r="G210" s="99">
        <f aca="true" t="shared" si="7" ref="G210:G220">E210*F210</f>
        <v>273</v>
      </c>
    </row>
    <row r="211" spans="1:7" ht="18" customHeight="1">
      <c r="A211" s="83">
        <v>2</v>
      </c>
      <c r="C211" s="124">
        <v>38655</v>
      </c>
      <c r="D211" s="98" t="s">
        <v>97</v>
      </c>
      <c r="E211" s="104" t="s">
        <v>112</v>
      </c>
      <c r="F211" s="101">
        <v>2</v>
      </c>
      <c r="G211" s="99">
        <f t="shared" si="7"/>
        <v>52</v>
      </c>
    </row>
    <row r="212" spans="1:7" ht="18" customHeight="1">
      <c r="A212" s="83">
        <v>3</v>
      </c>
      <c r="C212" s="124">
        <v>38677</v>
      </c>
      <c r="D212" s="98" t="s">
        <v>113</v>
      </c>
      <c r="E212" s="104" t="s">
        <v>114</v>
      </c>
      <c r="F212" s="101">
        <v>4</v>
      </c>
      <c r="G212" s="99">
        <f t="shared" si="7"/>
        <v>120</v>
      </c>
    </row>
    <row r="213" spans="1:7" ht="18" customHeight="1">
      <c r="A213" s="83">
        <v>4</v>
      </c>
      <c r="C213" s="124">
        <v>38417</v>
      </c>
      <c r="D213" s="108" t="s">
        <v>89</v>
      </c>
      <c r="E213" s="104" t="s">
        <v>4</v>
      </c>
      <c r="F213" s="101">
        <v>12</v>
      </c>
      <c r="G213" s="99">
        <f t="shared" si="7"/>
        <v>252</v>
      </c>
    </row>
    <row r="214" spans="1:7" ht="18" customHeight="1">
      <c r="A214" s="83">
        <v>5</v>
      </c>
      <c r="C214" s="124">
        <v>38424</v>
      </c>
      <c r="D214" s="108" t="s">
        <v>88</v>
      </c>
      <c r="E214" s="104" t="s">
        <v>105</v>
      </c>
      <c r="F214" s="101">
        <v>3</v>
      </c>
      <c r="G214" s="99">
        <f t="shared" si="7"/>
        <v>129</v>
      </c>
    </row>
    <row r="215" spans="1:7" ht="18" customHeight="1">
      <c r="A215" s="153">
        <v>6</v>
      </c>
      <c r="C215" s="124">
        <v>38473</v>
      </c>
      <c r="D215" s="108" t="s">
        <v>88</v>
      </c>
      <c r="E215" s="104" t="s">
        <v>98</v>
      </c>
      <c r="F215" s="101">
        <v>18</v>
      </c>
      <c r="G215" s="99">
        <f t="shared" si="7"/>
        <v>612</v>
      </c>
    </row>
    <row r="216" spans="1:7" ht="18" customHeight="1">
      <c r="A216" s="153">
        <v>7</v>
      </c>
      <c r="C216" s="124">
        <v>38479</v>
      </c>
      <c r="D216" s="108" t="s">
        <v>142</v>
      </c>
      <c r="E216" s="104" t="s">
        <v>98</v>
      </c>
      <c r="F216" s="101">
        <v>3</v>
      </c>
      <c r="G216" s="99">
        <f t="shared" si="7"/>
        <v>102</v>
      </c>
    </row>
    <row r="217" spans="1:7" ht="18" customHeight="1">
      <c r="A217" s="83">
        <v>8</v>
      </c>
      <c r="C217" s="124">
        <v>38487</v>
      </c>
      <c r="D217" s="108" t="s">
        <v>97</v>
      </c>
      <c r="E217" s="104" t="s">
        <v>282</v>
      </c>
      <c r="F217" s="101">
        <v>7</v>
      </c>
      <c r="G217" s="99">
        <f t="shared" si="7"/>
        <v>343</v>
      </c>
    </row>
    <row r="218" spans="1:7" ht="18" customHeight="1">
      <c r="A218" s="83">
        <v>9</v>
      </c>
      <c r="C218" s="124">
        <v>38554</v>
      </c>
      <c r="D218" s="108" t="s">
        <v>323</v>
      </c>
      <c r="E218" s="104" t="s">
        <v>270</v>
      </c>
      <c r="F218" s="101">
        <v>3</v>
      </c>
      <c r="G218" s="99">
        <f t="shared" si="7"/>
        <v>237</v>
      </c>
    </row>
    <row r="219" spans="1:8" ht="18" customHeight="1">
      <c r="A219" s="83">
        <v>10</v>
      </c>
      <c r="C219" s="124">
        <v>38599</v>
      </c>
      <c r="D219" s="108" t="s">
        <v>142</v>
      </c>
      <c r="E219" s="104" t="s">
        <v>345</v>
      </c>
      <c r="F219" s="101">
        <v>16</v>
      </c>
      <c r="G219" s="99">
        <f t="shared" si="7"/>
        <v>560</v>
      </c>
      <c r="H219" s="164"/>
    </row>
    <row r="220" spans="1:8" ht="18" customHeight="1">
      <c r="A220" s="83">
        <v>11</v>
      </c>
      <c r="C220" s="124">
        <v>38620</v>
      </c>
      <c r="D220" s="108" t="s">
        <v>142</v>
      </c>
      <c r="E220" s="104" t="s">
        <v>98</v>
      </c>
      <c r="F220" s="101">
        <v>9</v>
      </c>
      <c r="G220" s="99">
        <f t="shared" si="7"/>
        <v>306</v>
      </c>
      <c r="H220" s="164"/>
    </row>
    <row r="221" spans="3:8" ht="18" customHeight="1">
      <c r="C221" s="124"/>
      <c r="G221" s="99">
        <f>SUM(G210:G220)</f>
        <v>2986</v>
      </c>
      <c r="H221" s="164"/>
    </row>
    <row r="222" spans="3:8" ht="18" customHeight="1">
      <c r="C222" s="124"/>
      <c r="G222" s="99"/>
      <c r="H222" s="164"/>
    </row>
    <row r="223" spans="1:8" ht="18" customHeight="1">
      <c r="A223" s="83">
        <v>1</v>
      </c>
      <c r="C223" s="124">
        <v>38641</v>
      </c>
      <c r="D223" s="108" t="s">
        <v>433</v>
      </c>
      <c r="E223" s="104" t="s">
        <v>328</v>
      </c>
      <c r="F223" s="101">
        <v>6</v>
      </c>
      <c r="G223" s="99">
        <f>E223*F223</f>
        <v>216</v>
      </c>
      <c r="H223" s="164"/>
    </row>
    <row r="224" spans="3:7" ht="18" customHeight="1">
      <c r="C224" s="124"/>
      <c r="G224" s="99"/>
    </row>
    <row r="225" spans="3:7" ht="18" customHeight="1">
      <c r="C225" s="124"/>
      <c r="G225" s="99"/>
    </row>
    <row r="226" spans="3:7" ht="18" customHeight="1">
      <c r="C226" s="124"/>
      <c r="G226" s="99">
        <f>SUM(G223:G225)</f>
        <v>216</v>
      </c>
    </row>
    <row r="227" ht="18" customHeight="1">
      <c r="C227" s="107"/>
    </row>
    <row r="228" spans="3:10" ht="18" customHeight="1" thickBot="1">
      <c r="C228" s="107"/>
      <c r="J228" s="80"/>
    </row>
    <row r="229" spans="1:7" ht="18" customHeight="1">
      <c r="A229" s="140">
        <v>1</v>
      </c>
      <c r="B229" s="145" t="s">
        <v>200</v>
      </c>
      <c r="C229" s="141">
        <v>38583</v>
      </c>
      <c r="D229" s="142" t="s">
        <v>334</v>
      </c>
      <c r="E229" s="143" t="s">
        <v>335</v>
      </c>
      <c r="F229" s="144">
        <v>15</v>
      </c>
      <c r="G229" s="146">
        <f>E229*F229</f>
        <v>1620</v>
      </c>
    </row>
    <row r="230" ht="18" customHeight="1">
      <c r="C230" s="107"/>
    </row>
    <row r="231" spans="3:7" ht="18" customHeight="1">
      <c r="C231" s="107"/>
      <c r="G231" s="100">
        <f>SUM(G229:G230)</f>
        <v>1620</v>
      </c>
    </row>
    <row r="232" spans="1:7" ht="18" customHeight="1" thickBot="1">
      <c r="A232" s="88"/>
      <c r="B232" s="89"/>
      <c r="C232" s="90"/>
      <c r="D232" s="109"/>
      <c r="E232" s="105"/>
      <c r="F232" s="103"/>
      <c r="G232" s="91"/>
    </row>
    <row r="233" spans="1:3" ht="18" customHeight="1">
      <c r="A233" s="83">
        <v>1</v>
      </c>
      <c r="B233" s="112" t="s">
        <v>69</v>
      </c>
      <c r="C233" s="107"/>
    </row>
    <row r="237" spans="1:7" ht="18" customHeight="1" thickBot="1">
      <c r="A237" s="88"/>
      <c r="B237" s="89"/>
      <c r="C237" s="90"/>
      <c r="D237" s="109"/>
      <c r="E237" s="105"/>
      <c r="F237" s="103"/>
      <c r="G237" s="91"/>
    </row>
    <row r="238" spans="1:7" ht="18" customHeight="1">
      <c r="A238" s="83">
        <v>1</v>
      </c>
      <c r="B238" s="112" t="s">
        <v>115</v>
      </c>
      <c r="C238" s="124">
        <v>38713</v>
      </c>
      <c r="D238" s="98" t="s">
        <v>89</v>
      </c>
      <c r="E238" s="104" t="s">
        <v>5</v>
      </c>
      <c r="F238" s="101">
        <v>30</v>
      </c>
      <c r="G238" s="99">
        <f>E238*F238</f>
        <v>930</v>
      </c>
    </row>
    <row r="239" ht="18" customHeight="1">
      <c r="G239" s="99">
        <f>E239*F239</f>
        <v>0</v>
      </c>
    </row>
    <row r="240" ht="18" customHeight="1">
      <c r="G240" s="87">
        <f>SUM(G238:G239)</f>
        <v>930</v>
      </c>
    </row>
    <row r="241" spans="1:7" ht="18" customHeight="1" thickBot="1">
      <c r="A241" s="88"/>
      <c r="B241" s="89"/>
      <c r="C241" s="90"/>
      <c r="D241" s="109"/>
      <c r="E241" s="105"/>
      <c r="F241" s="103"/>
      <c r="G241" s="91"/>
    </row>
    <row r="242" spans="1:3" ht="18" customHeight="1">
      <c r="A242" s="83">
        <v>1</v>
      </c>
      <c r="B242" s="112" t="s">
        <v>78</v>
      </c>
      <c r="C242" s="107"/>
    </row>
    <row r="246" spans="1:7" ht="18" customHeight="1" thickBot="1">
      <c r="A246" s="88"/>
      <c r="B246" s="89"/>
      <c r="C246" s="90"/>
      <c r="D246" s="109"/>
      <c r="E246" s="105"/>
      <c r="F246" s="103"/>
      <c r="G246" s="91"/>
    </row>
  </sheetData>
  <printOptions/>
  <pageMargins left="0.23" right="0.17" top="0.42" bottom="0.27" header="0.17" footer="0.17"/>
  <pageSetup horizontalDpi="600" verticalDpi="600" orientation="landscape" paperSize="9" r:id="rId1"/>
  <headerFooter alignWithMargins="0">
    <oddHeader>&amp;L&amp;"MS Sans Serif,Félkövér"&amp;12NÉV: &amp;C&amp;"MS Sans Serif,Félkövér"&amp;12Szakosztály:&amp;R&amp;"MS Sans Serif,Félkövér"&amp;12Lap: &amp;"MS Sans Serif,Normál"&amp;10    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MĹVSZI</dc:creator>
  <cp:keywords/>
  <dc:description/>
  <cp:lastModifiedBy>Borsos Gábor</cp:lastModifiedBy>
  <cp:lastPrinted>2006-01-05T14:51:34Z</cp:lastPrinted>
  <dcterms:created xsi:type="dcterms:W3CDTF">2001-01-04T01:12:46Z</dcterms:created>
  <dcterms:modified xsi:type="dcterms:W3CDTF">2006-01-18T06:05:51Z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494845484</vt:i4>
  </property>
  <property fmtid="{D5CDD505-2E9C-101B-9397-08002B2CF9AE}" pid="3" name="_EmailSubject">
    <vt:lpwstr>bélyegző</vt:lpwstr>
  </property>
  <property fmtid="{D5CDD505-2E9C-101B-9397-08002B2CF9AE}" pid="4" name="_AuthorEmail">
    <vt:lpwstr>BorsosG@bkv.hu</vt:lpwstr>
  </property>
  <property fmtid="{D5CDD505-2E9C-101B-9397-08002B2CF9AE}" pid="5" name="_AuthorEmailDisplayName">
    <vt:lpwstr>Borsos Gábor</vt:lpwstr>
  </property>
  <property fmtid="{D5CDD505-2E9C-101B-9397-08002B2CF9AE}" pid="6" name="_PreviousAdHocReviewCycleID">
    <vt:i4>1806917831</vt:i4>
  </property>
</Properties>
</file>